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F:\一時保管\WEBUP用\"/>
    </mc:Choice>
  </mc:AlternateContent>
  <xr:revisionPtr revIDLastSave="0" documentId="13_ncr:1_{7DD114F1-2E0C-4115-811F-8FA2D41F71F0}" xr6:coauthVersionLast="47" xr6:coauthVersionMax="47" xr10:uidLastSave="{00000000-0000-0000-0000-000000000000}"/>
  <bookViews>
    <workbookView xWindow="-110" yWindow="-110" windowWidth="19420" windowHeight="9800" tabRatio="735" firstSheet="1"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W1104" i="5" l="1"/>
  <c r="CU1104" i="5"/>
  <c r="CT1104" i="5"/>
  <c r="CS1104" i="5"/>
  <c r="CR1104" i="5"/>
  <c r="CQ1104" i="5"/>
  <c r="CP1104" i="5"/>
  <c r="CO1104" i="5"/>
  <c r="CN1104" i="5"/>
  <c r="CM1104" i="5"/>
  <c r="CL1104" i="5"/>
  <c r="CK1104" i="5"/>
  <c r="CJ1104" i="5"/>
  <c r="CI1104" i="5"/>
  <c r="CH1104" i="5"/>
  <c r="CG1104" i="5"/>
  <c r="CF1104" i="5"/>
  <c r="CE1104" i="5"/>
  <c r="CD1104" i="5"/>
  <c r="CC1104" i="5"/>
  <c r="CB1104" i="5"/>
  <c r="CA1104" i="5"/>
  <c r="BZ1104" i="5"/>
  <c r="BY1104" i="5"/>
  <c r="BX1104" i="5"/>
  <c r="BV1104" i="5"/>
  <c r="BW1104" i="5" s="1"/>
  <c r="BT1104" i="5"/>
  <c r="BS1104" i="5"/>
  <c r="BR1104" i="5"/>
  <c r="BQ1104" i="5"/>
  <c r="BM1104" i="5"/>
  <c r="BK1104" i="5" s="1"/>
  <c r="BL1104" i="5"/>
  <c r="BP1104" i="5" s="1"/>
  <c r="BI1104" i="5"/>
  <c r="BG1104" i="5" s="1"/>
  <c r="BH1104" i="5"/>
  <c r="BF1104" i="5"/>
  <c r="BE1104" i="5"/>
  <c r="BJ1104" i="5" s="1"/>
  <c r="BN1104" i="5" s="1"/>
  <c r="BD1104" i="5"/>
  <c r="BC1104" i="5"/>
  <c r="BA1104" i="5"/>
  <c r="AZ1104" i="5"/>
  <c r="AX1104" i="5"/>
  <c r="Z1104" i="5"/>
  <c r="Y1104" i="5"/>
  <c r="AF1105" i="2"/>
  <c r="AE1105" i="2"/>
  <c r="AB1105" i="2"/>
  <c r="AA1105" i="2"/>
  <c r="Z1105" i="2"/>
  <c r="Y1105" i="2"/>
  <c r="X1105" i="2"/>
  <c r="W1105" i="2"/>
  <c r="H1105" i="2"/>
  <c r="I1105" i="2" s="1"/>
  <c r="H909" i="6"/>
  <c r="I909" i="6" s="1"/>
  <c r="W909" i="6" s="1"/>
  <c r="AC1104" i="5"/>
  <c r="AA1104" i="5"/>
  <c r="AB1104" i="5"/>
  <c r="AU1104" i="5"/>
  <c r="AS1104" i="5"/>
  <c r="AQ1104" i="5"/>
  <c r="AO1104" i="5"/>
  <c r="AM1104" i="5"/>
  <c r="AK1104" i="5"/>
  <c r="AI1104" i="5"/>
  <c r="AG1104" i="5"/>
  <c r="AE1104" i="5"/>
  <c r="AD1104" i="5"/>
  <c r="C1104" i="5"/>
  <c r="D1104" i="5" s="1"/>
  <c r="AK867" i="7"/>
  <c r="AJ867" i="7"/>
  <c r="AH867" i="7"/>
  <c r="J867" i="7"/>
  <c r="B867" i="7" s="1"/>
  <c r="AL867" i="7" s="1"/>
  <c r="AI867" i="7" s="1"/>
  <c r="Z909" i="6"/>
  <c r="Y909" i="6"/>
  <c r="U909" i="6"/>
  <c r="T909" i="6"/>
  <c r="S909" i="6"/>
  <c r="R909" i="6"/>
  <c r="N909" i="6"/>
  <c r="L909" i="6"/>
  <c r="K909" i="6"/>
  <c r="F909" i="6"/>
  <c r="A909" i="6"/>
  <c r="P1105" i="2"/>
  <c r="O1105" i="2"/>
  <c r="M1105" i="2"/>
  <c r="K1105" i="2"/>
  <c r="CU1103" i="5"/>
  <c r="CR1103" i="5"/>
  <c r="CM1103" i="5"/>
  <c r="CL1103" i="5"/>
  <c r="CI1103" i="5"/>
  <c r="CF1103" i="5"/>
  <c r="CE1103" i="5"/>
  <c r="CD1103" i="5"/>
  <c r="CC1103" i="5"/>
  <c r="CB1103" i="5"/>
  <c r="CA1103" i="5"/>
  <c r="BZ1103" i="5"/>
  <c r="BY1103" i="5"/>
  <c r="BX1103" i="5"/>
  <c r="BT1103" i="5"/>
  <c r="BS1103" i="5"/>
  <c r="BR1103" i="5"/>
  <c r="BQ1103" i="5"/>
  <c r="BM1103" i="5"/>
  <c r="BK1103" i="5" s="1"/>
  <c r="BL1103" i="5"/>
  <c r="BH1103" i="5"/>
  <c r="BF1103" i="5"/>
  <c r="AX1103" i="5"/>
  <c r="Z1103" i="5"/>
  <c r="BE1103" i="5" s="1"/>
  <c r="BJ1103" i="5" s="1"/>
  <c r="BN1103" i="5" s="1"/>
  <c r="AF1104" i="2"/>
  <c r="AE1104" i="2"/>
  <c r="AA1104" i="2"/>
  <c r="Z1104" i="2"/>
  <c r="X1104" i="2"/>
  <c r="W1104" i="2"/>
  <c r="P1104" i="2"/>
  <c r="AC1103" i="5"/>
  <c r="AA1103" i="5"/>
  <c r="AB1103" i="5"/>
  <c r="AU1103" i="5"/>
  <c r="CT1103" i="5" s="1"/>
  <c r="AS1103" i="5"/>
  <c r="AQ1103" i="5"/>
  <c r="CS1103" i="5" s="1"/>
  <c r="AO1103" i="5"/>
  <c r="AM1103" i="5"/>
  <c r="AK1103" i="5"/>
  <c r="AI1103" i="5"/>
  <c r="CQ1103" i="5" s="1"/>
  <c r="AG1103" i="5"/>
  <c r="CK1103" i="5" s="1"/>
  <c r="AD1103" i="5"/>
  <c r="CO1103" i="5" s="1"/>
  <c r="AK866" i="7"/>
  <c r="AJ866" i="7"/>
  <c r="AH866" i="7"/>
  <c r="J866" i="7"/>
  <c r="B866" i="7" s="1"/>
  <c r="AL866" i="7" s="1"/>
  <c r="Y908" i="6"/>
  <c r="V908" i="6"/>
  <c r="U908" i="6"/>
  <c r="Z1102" i="5"/>
  <c r="BE1102" i="5" s="1"/>
  <c r="BJ1102" i="5" s="1"/>
  <c r="BN1102" i="5" s="1"/>
  <c r="CR1102" i="5"/>
  <c r="CN1102" i="5"/>
  <c r="CL1102" i="5"/>
  <c r="CI1102" i="5"/>
  <c r="CF1102" i="5"/>
  <c r="CE1102" i="5"/>
  <c r="CD1102" i="5"/>
  <c r="CC1102" i="5"/>
  <c r="CB1102" i="5"/>
  <c r="CA1102" i="5"/>
  <c r="BZ1102" i="5"/>
  <c r="BY1102" i="5"/>
  <c r="BX1102" i="5"/>
  <c r="BT1102" i="5"/>
  <c r="BS1102" i="5"/>
  <c r="BR1102" i="5"/>
  <c r="BQ1102" i="5"/>
  <c r="BM1102" i="5"/>
  <c r="BL1102" i="5"/>
  <c r="BH1102" i="5"/>
  <c r="BF1102" i="5"/>
  <c r="AX1102" i="5"/>
  <c r="AU1102" i="5"/>
  <c r="CH1102" i="5" s="1"/>
  <c r="AC1102" i="5"/>
  <c r="AA1102" i="5"/>
  <c r="AB1102" i="5"/>
  <c r="AS1102" i="5"/>
  <c r="CU1102" i="5" s="1"/>
  <c r="AQ1102" i="5"/>
  <c r="CG1102" i="5" s="1"/>
  <c r="AO1102" i="5"/>
  <c r="AM1102" i="5"/>
  <c r="AK1102" i="5"/>
  <c r="AI1102" i="5"/>
  <c r="CQ1102" i="5" s="1"/>
  <c r="AG1102" i="5"/>
  <c r="CK1102" i="5" s="1"/>
  <c r="AD1102" i="5"/>
  <c r="BV1102" i="5" s="1"/>
  <c r="AK865" i="7"/>
  <c r="AJ865" i="7"/>
  <c r="AH865" i="7"/>
  <c r="J865" i="7"/>
  <c r="B865" i="7" s="1"/>
  <c r="AL865" i="7" s="1"/>
  <c r="Y907" i="6"/>
  <c r="V907" i="6"/>
  <c r="U907" i="6"/>
  <c r="AF1102" i="2"/>
  <c r="AF1103" i="2"/>
  <c r="W1103" i="2"/>
  <c r="X1103" i="2"/>
  <c r="Z1103" i="2"/>
  <c r="AA1103" i="2"/>
  <c r="AE1103" i="2"/>
  <c r="P1103" i="2"/>
  <c r="Z1101" i="5"/>
  <c r="CN1101" i="5" s="1"/>
  <c r="CR1101" i="5"/>
  <c r="CL1101" i="5"/>
  <c r="CI1101" i="5"/>
  <c r="CF1101" i="5"/>
  <c r="CE1101" i="5"/>
  <c r="CD1101" i="5"/>
  <c r="CC1101" i="5"/>
  <c r="CB1101" i="5"/>
  <c r="CA1101" i="5"/>
  <c r="BZ1101" i="5"/>
  <c r="BY1101" i="5"/>
  <c r="BX1101" i="5"/>
  <c r="BT1101" i="5"/>
  <c r="BS1101" i="5"/>
  <c r="BR1101" i="5"/>
  <c r="BQ1101" i="5"/>
  <c r="BM1101" i="5"/>
  <c r="BL1101" i="5"/>
  <c r="BH1101" i="5"/>
  <c r="BF1101" i="5"/>
  <c r="AX1101" i="5"/>
  <c r="AC1101" i="5"/>
  <c r="AA1101" i="5"/>
  <c r="AB1101" i="5"/>
  <c r="AU1101" i="5"/>
  <c r="CT1101" i="5" s="1"/>
  <c r="AS1101" i="5"/>
  <c r="CU1101" i="5" s="1"/>
  <c r="AQ1101" i="5"/>
  <c r="CS1101" i="5" s="1"/>
  <c r="AO1101" i="5"/>
  <c r="AM1101" i="5"/>
  <c r="AK1101" i="5"/>
  <c r="AI1101" i="5"/>
  <c r="CM1101" i="5" s="1"/>
  <c r="AG1101" i="5"/>
  <c r="CK1101" i="5" s="1"/>
  <c r="AD1101" i="5"/>
  <c r="AK864" i="7"/>
  <c r="AJ864" i="7"/>
  <c r="AH864" i="7"/>
  <c r="J864" i="7"/>
  <c r="B864" i="7" s="1"/>
  <c r="AL864" i="7" s="1"/>
  <c r="AI864" i="7" s="1"/>
  <c r="Y906" i="6"/>
  <c r="V906" i="6"/>
  <c r="U906" i="6"/>
  <c r="AF1101" i="2"/>
  <c r="W1102" i="2"/>
  <c r="X1102" i="2"/>
  <c r="Z1102" i="2"/>
  <c r="AA1102" i="2"/>
  <c r="AE1102" i="2"/>
  <c r="P1102" i="2"/>
  <c r="Z1100" i="5"/>
  <c r="CN1100" i="5" s="1"/>
  <c r="CR1100" i="5"/>
  <c r="CL1100" i="5"/>
  <c r="CI1100" i="5"/>
  <c r="CF1100" i="5"/>
  <c r="CE1100" i="5"/>
  <c r="CD1100" i="5"/>
  <c r="CC1100" i="5"/>
  <c r="CB1100" i="5"/>
  <c r="CA1100" i="5"/>
  <c r="BZ1100" i="5"/>
  <c r="BY1100" i="5"/>
  <c r="BX1100" i="5"/>
  <c r="BT1100" i="5"/>
  <c r="BS1100" i="5"/>
  <c r="BR1100" i="5"/>
  <c r="BQ1100" i="5"/>
  <c r="BM1100" i="5"/>
  <c r="BL1100" i="5"/>
  <c r="BH1100" i="5"/>
  <c r="BF1100" i="5"/>
  <c r="AX1100" i="5"/>
  <c r="AB1100" i="5"/>
  <c r="AC1100" i="5"/>
  <c r="AA1100" i="5"/>
  <c r="AU1100" i="5"/>
  <c r="CT1100" i="5" s="1"/>
  <c r="AS1100" i="5"/>
  <c r="CU1100" i="5" s="1"/>
  <c r="AQ1100" i="5"/>
  <c r="CS1100" i="5" s="1"/>
  <c r="AO1100" i="5"/>
  <c r="AM1100" i="5"/>
  <c r="AK1100" i="5"/>
  <c r="AI1100" i="5"/>
  <c r="CQ1100" i="5" s="1"/>
  <c r="AG1100" i="5"/>
  <c r="CK1100" i="5" s="1"/>
  <c r="AD1100" i="5"/>
  <c r="CO1100" i="5" s="1"/>
  <c r="AK863" i="7"/>
  <c r="AJ863" i="7"/>
  <c r="AH863" i="7"/>
  <c r="J863" i="7"/>
  <c r="B863" i="7" s="1"/>
  <c r="AL863" i="7" s="1"/>
  <c r="Y905" i="6"/>
  <c r="V905" i="6"/>
  <c r="U905" i="6"/>
  <c r="W1101" i="2"/>
  <c r="X1101" i="2"/>
  <c r="Z1101" i="2"/>
  <c r="AA1101" i="2"/>
  <c r="AE1101" i="2"/>
  <c r="P1101" i="2"/>
  <c r="BO1104" i="5" l="1"/>
  <c r="V909" i="6"/>
  <c r="X909" i="6" s="1"/>
  <c r="CN1103" i="5"/>
  <c r="BK1100" i="5"/>
  <c r="CS1102" i="5"/>
  <c r="CG1103" i="5"/>
  <c r="CH1103" i="5"/>
  <c r="CP1103" i="5"/>
  <c r="CJ1103" i="5"/>
  <c r="BV1100" i="5"/>
  <c r="BV1103" i="5"/>
  <c r="AI866" i="7"/>
  <c r="AI865" i="7"/>
  <c r="CT1102" i="5"/>
  <c r="CM1102" i="5"/>
  <c r="CO1101" i="5"/>
  <c r="CG1101" i="5"/>
  <c r="CQ1101" i="5"/>
  <c r="CO1102" i="5"/>
  <c r="BK1101" i="5"/>
  <c r="CH1101" i="5"/>
  <c r="BK1102" i="5"/>
  <c r="CP1102" i="5"/>
  <c r="BV1101" i="5"/>
  <c r="CJ1101" i="5"/>
  <c r="CJ1102" i="5"/>
  <c r="CP1101" i="5"/>
  <c r="BE1101" i="5"/>
  <c r="BJ1101" i="5" s="1"/>
  <c r="BN1101" i="5" s="1"/>
  <c r="CM1100" i="5"/>
  <c r="CG1100" i="5"/>
  <c r="CH1100" i="5"/>
  <c r="CJ1100" i="5"/>
  <c r="AI863" i="7"/>
  <c r="CP1100" i="5"/>
  <c r="BE1100" i="5"/>
  <c r="BJ1100" i="5" s="1"/>
  <c r="BN1100" i="5" s="1"/>
  <c r="Y904" i="6"/>
  <c r="V904" i="6"/>
  <c r="U904" i="6"/>
  <c r="AK862" i="7"/>
  <c r="AJ862" i="7"/>
  <c r="AH862" i="7"/>
  <c r="J862" i="7"/>
  <c r="B862" i="7" s="1"/>
  <c r="AL862" i="7" s="1"/>
  <c r="AX1099" i="5"/>
  <c r="CR1099" i="5"/>
  <c r="CM1099" i="5"/>
  <c r="CL1099" i="5"/>
  <c r="CK1099" i="5"/>
  <c r="CI1099" i="5"/>
  <c r="CF1099" i="5"/>
  <c r="CE1099" i="5"/>
  <c r="CD1099" i="5"/>
  <c r="CC1099" i="5"/>
  <c r="CB1099" i="5"/>
  <c r="CA1099" i="5"/>
  <c r="BZ1099" i="5"/>
  <c r="BY1099" i="5"/>
  <c r="BX1099" i="5"/>
  <c r="BT1099" i="5"/>
  <c r="BS1099" i="5"/>
  <c r="BR1099" i="5"/>
  <c r="BQ1099" i="5"/>
  <c r="BM1099" i="5"/>
  <c r="BL1099" i="5"/>
  <c r="BH1099" i="5"/>
  <c r="BF1099" i="5"/>
  <c r="W1100" i="2"/>
  <c r="X1100" i="2"/>
  <c r="Z1100" i="2"/>
  <c r="AA1100" i="2"/>
  <c r="AE1100" i="2"/>
  <c r="AF1100" i="2"/>
  <c r="P1100" i="2"/>
  <c r="AC1099" i="5"/>
  <c r="AB1099" i="5"/>
  <c r="AU1099" i="5"/>
  <c r="CH1099" i="5" s="1"/>
  <c r="AS1099" i="5"/>
  <c r="CU1099" i="5" s="1"/>
  <c r="AQ1099" i="5"/>
  <c r="CG1099" i="5" s="1"/>
  <c r="AO1099" i="5"/>
  <c r="AM1099" i="5"/>
  <c r="AK1099" i="5"/>
  <c r="AI1099" i="5"/>
  <c r="CQ1099" i="5" s="1"/>
  <c r="AG1099" i="5"/>
  <c r="AD1099" i="5"/>
  <c r="CO1099" i="5" s="1"/>
  <c r="Z1099" i="5"/>
  <c r="CP1099" i="5" s="1"/>
  <c r="AA1099" i="5"/>
  <c r="AF1099" i="2"/>
  <c r="AE1099" i="2"/>
  <c r="AA1099" i="2"/>
  <c r="Z1099" i="2"/>
  <c r="X1099" i="2"/>
  <c r="W1099" i="2"/>
  <c r="P1099" i="2"/>
  <c r="Z1098" i="5"/>
  <c r="BE1098" i="5" s="1"/>
  <c r="BJ1098" i="5" s="1"/>
  <c r="BN1098" i="5" s="1"/>
  <c r="CR1098" i="5"/>
  <c r="CL1098" i="5"/>
  <c r="CI1098" i="5"/>
  <c r="CF1098" i="5"/>
  <c r="CE1098" i="5"/>
  <c r="CD1098" i="5"/>
  <c r="CC1098" i="5"/>
  <c r="CB1098" i="5"/>
  <c r="CA1098" i="5"/>
  <c r="BZ1098" i="5"/>
  <c r="BY1098" i="5"/>
  <c r="BX1098" i="5"/>
  <c r="BT1098" i="5"/>
  <c r="BS1098" i="5"/>
  <c r="BR1098" i="5"/>
  <c r="BQ1098" i="5"/>
  <c r="BM1098" i="5"/>
  <c r="BL1098" i="5"/>
  <c r="BH1098" i="5"/>
  <c r="BF1098" i="5"/>
  <c r="AX1098" i="5"/>
  <c r="AC1098" i="5"/>
  <c r="AB1098" i="5"/>
  <c r="AA1098" i="5"/>
  <c r="AU1098" i="5"/>
  <c r="CT1098" i="5" s="1"/>
  <c r="AS1098" i="5"/>
  <c r="CU1098" i="5" s="1"/>
  <c r="AQ1098" i="5"/>
  <c r="CG1098" i="5" s="1"/>
  <c r="AO1098" i="5"/>
  <c r="AM1098" i="5"/>
  <c r="AK1098" i="5"/>
  <c r="AI1098" i="5"/>
  <c r="CM1098" i="5" s="1"/>
  <c r="AG1098" i="5"/>
  <c r="CK1098" i="5" s="1"/>
  <c r="AD1098" i="5"/>
  <c r="AK861" i="7"/>
  <c r="AJ861" i="7"/>
  <c r="AH861" i="7"/>
  <c r="J861" i="7"/>
  <c r="B861" i="7" s="1"/>
  <c r="AL861" i="7" s="1"/>
  <c r="Y903" i="6"/>
  <c r="V903" i="6"/>
  <c r="U903" i="6"/>
  <c r="CR1097" i="5"/>
  <c r="CL1097" i="5"/>
  <c r="CI1097" i="5"/>
  <c r="CF1097" i="5"/>
  <c r="CE1097" i="5"/>
  <c r="CD1097" i="5"/>
  <c r="CC1097" i="5"/>
  <c r="CB1097" i="5"/>
  <c r="CA1097" i="5"/>
  <c r="BZ1097" i="5"/>
  <c r="BY1097" i="5"/>
  <c r="BX1097" i="5"/>
  <c r="BT1097" i="5"/>
  <c r="BS1097" i="5"/>
  <c r="BR1097" i="5"/>
  <c r="BQ1097" i="5"/>
  <c r="BM1097" i="5"/>
  <c r="BL1097" i="5"/>
  <c r="BH1097" i="5"/>
  <c r="BF1097" i="5"/>
  <c r="AX1097" i="5"/>
  <c r="Z1097" i="5"/>
  <c r="CP1097" i="5" s="1"/>
  <c r="W1098" i="2"/>
  <c r="X1098" i="2"/>
  <c r="Z1098" i="2"/>
  <c r="AA1098" i="2"/>
  <c r="AE1098" i="2"/>
  <c r="AF1098" i="2"/>
  <c r="P1098" i="2"/>
  <c r="AA1097" i="5"/>
  <c r="AU1097" i="5"/>
  <c r="CH1097" i="5" s="1"/>
  <c r="AS1097" i="5"/>
  <c r="CU1097" i="5" s="1"/>
  <c r="AQ1097" i="5"/>
  <c r="CG1097" i="5" s="1"/>
  <c r="AO1097" i="5"/>
  <c r="AM1097" i="5"/>
  <c r="AK1097" i="5"/>
  <c r="AI1097" i="5"/>
  <c r="CQ1097" i="5" s="1"/>
  <c r="AG1097" i="5"/>
  <c r="CK1097" i="5" s="1"/>
  <c r="AD1097" i="5"/>
  <c r="CO1097" i="5" s="1"/>
  <c r="AC1097" i="5"/>
  <c r="AB1097" i="5"/>
  <c r="AK860" i="7"/>
  <c r="AJ860" i="7"/>
  <c r="AH860" i="7"/>
  <c r="J860" i="7"/>
  <c r="B860" i="7" s="1"/>
  <c r="AL860" i="7" s="1"/>
  <c r="Y902" i="6"/>
  <c r="V902" i="6"/>
  <c r="U902" i="6"/>
  <c r="AF1097" i="2"/>
  <c r="AE1097" i="2"/>
  <c r="AA1097" i="2"/>
  <c r="Z1097" i="2"/>
  <c r="X1097" i="2"/>
  <c r="W1097" i="2"/>
  <c r="P1097" i="2"/>
  <c r="BK1099" i="5" l="1"/>
  <c r="CJ1099" i="5"/>
  <c r="CH1098" i="5"/>
  <c r="BE1099" i="5"/>
  <c r="BJ1099" i="5" s="1"/>
  <c r="BN1099" i="5" s="1"/>
  <c r="CT1099" i="5"/>
  <c r="CN1098" i="5"/>
  <c r="CP1098" i="5"/>
  <c r="CN1099" i="5"/>
  <c r="BK1098" i="5"/>
  <c r="CS1099" i="5"/>
  <c r="BK1097" i="5"/>
  <c r="BV1099" i="5"/>
  <c r="CS1098" i="5"/>
  <c r="AI862" i="7"/>
  <c r="AI861" i="7"/>
  <c r="AI860" i="7"/>
  <c r="BE1097" i="5"/>
  <c r="BJ1097" i="5" s="1"/>
  <c r="BN1097" i="5" s="1"/>
  <c r="CO1098" i="5"/>
  <c r="CQ1098" i="5"/>
  <c r="CJ1097" i="5"/>
  <c r="CJ1098" i="5"/>
  <c r="BV1098" i="5"/>
  <c r="CS1097" i="5"/>
  <c r="CT1097" i="5"/>
  <c r="BV1097" i="5"/>
  <c r="CM1097" i="5"/>
  <c r="CN1097" i="5"/>
  <c r="Z1096" i="5"/>
  <c r="CP1096" i="5" s="1"/>
  <c r="AX1096" i="5"/>
  <c r="CR1096" i="5"/>
  <c r="CL1096" i="5"/>
  <c r="CI1096" i="5"/>
  <c r="CF1096" i="5"/>
  <c r="CE1096" i="5"/>
  <c r="CD1096" i="5"/>
  <c r="CC1096" i="5"/>
  <c r="CB1096" i="5"/>
  <c r="CA1096" i="5"/>
  <c r="BZ1096" i="5"/>
  <c r="BY1096" i="5"/>
  <c r="BX1096" i="5"/>
  <c r="BT1096" i="5"/>
  <c r="BS1096" i="5"/>
  <c r="BR1096" i="5"/>
  <c r="BQ1096" i="5"/>
  <c r="BM1096" i="5"/>
  <c r="BL1096" i="5"/>
  <c r="BH1096" i="5"/>
  <c r="BF1096" i="5"/>
  <c r="AC1096" i="5"/>
  <c r="AA1096" i="5"/>
  <c r="AB1096" i="5"/>
  <c r="AU1096" i="5"/>
  <c r="CH1096" i="5" s="1"/>
  <c r="AS1096" i="5"/>
  <c r="CU1096" i="5" s="1"/>
  <c r="AQ1096" i="5"/>
  <c r="CG1096" i="5" s="1"/>
  <c r="AO1096" i="5"/>
  <c r="AM1096" i="5"/>
  <c r="AK1096" i="5"/>
  <c r="AI1096" i="5"/>
  <c r="CQ1096" i="5" s="1"/>
  <c r="AG1096" i="5"/>
  <c r="CK1096" i="5" s="1"/>
  <c r="AD1096" i="5"/>
  <c r="AK859" i="7"/>
  <c r="AJ859" i="7"/>
  <c r="AH859" i="7"/>
  <c r="J859" i="7"/>
  <c r="B859" i="7" s="1"/>
  <c r="AL859" i="7" s="1"/>
  <c r="Y901" i="6"/>
  <c r="V901" i="6"/>
  <c r="U901" i="6"/>
  <c r="CR1095" i="5"/>
  <c r="CL1095" i="5"/>
  <c r="CI1095" i="5"/>
  <c r="CF1095" i="5"/>
  <c r="CE1095" i="5"/>
  <c r="CD1095" i="5"/>
  <c r="CC1095" i="5"/>
  <c r="CB1095" i="5"/>
  <c r="CA1095" i="5"/>
  <c r="BZ1095" i="5"/>
  <c r="BY1095" i="5"/>
  <c r="BX1095" i="5"/>
  <c r="BT1095" i="5"/>
  <c r="BS1095" i="5"/>
  <c r="BR1095" i="5"/>
  <c r="BQ1095" i="5"/>
  <c r="BM1095" i="5"/>
  <c r="BL1095" i="5"/>
  <c r="BH1095" i="5"/>
  <c r="BF1095" i="5"/>
  <c r="Z1095" i="5"/>
  <c r="CN1095" i="5" s="1"/>
  <c r="AA1095" i="5"/>
  <c r="AC1095" i="5"/>
  <c r="AB1095" i="5"/>
  <c r="AX1095" i="5"/>
  <c r="AU1095" i="5"/>
  <c r="CT1095" i="5" s="1"/>
  <c r="AS1095" i="5"/>
  <c r="CU1095" i="5" s="1"/>
  <c r="AQ1095" i="5"/>
  <c r="CG1095" i="5" s="1"/>
  <c r="AO1095" i="5"/>
  <c r="AM1095" i="5"/>
  <c r="AK1095" i="5"/>
  <c r="AI1095" i="5"/>
  <c r="CM1095" i="5" s="1"/>
  <c r="AG1095" i="5"/>
  <c r="CK1095" i="5" s="1"/>
  <c r="AD1095" i="5"/>
  <c r="CJ1095" i="5" s="1"/>
  <c r="W1096" i="2"/>
  <c r="X1096" i="2"/>
  <c r="Z1096" i="2"/>
  <c r="AA1096" i="2"/>
  <c r="AE1096" i="2"/>
  <c r="AF1096" i="2"/>
  <c r="P1096" i="2"/>
  <c r="AK858" i="7"/>
  <c r="AJ858" i="7"/>
  <c r="AH858" i="7"/>
  <c r="J858" i="7"/>
  <c r="B858" i="7" s="1"/>
  <c r="AL858" i="7" s="1"/>
  <c r="Y900" i="6"/>
  <c r="V900" i="6"/>
  <c r="U900" i="6"/>
  <c r="AF1095" i="2"/>
  <c r="AE1095" i="2"/>
  <c r="AA1095" i="2"/>
  <c r="Z1095" i="2"/>
  <c r="X1095" i="2"/>
  <c r="W1095" i="2"/>
  <c r="Y899" i="6"/>
  <c r="V899" i="6"/>
  <c r="U899" i="6"/>
  <c r="Z1094" i="5"/>
  <c r="CP1094" i="5" s="1"/>
  <c r="CR1094" i="5"/>
  <c r="CL1094" i="5"/>
  <c r="CI1094" i="5"/>
  <c r="CF1094" i="5"/>
  <c r="CE1094" i="5"/>
  <c r="CD1094" i="5"/>
  <c r="CC1094" i="5"/>
  <c r="CB1094" i="5"/>
  <c r="CA1094" i="5"/>
  <c r="BZ1094" i="5"/>
  <c r="BY1094" i="5"/>
  <c r="BX1094" i="5"/>
  <c r="BT1094" i="5"/>
  <c r="BS1094" i="5"/>
  <c r="BR1094" i="5"/>
  <c r="BQ1094" i="5"/>
  <c r="BM1094" i="5"/>
  <c r="BL1094" i="5"/>
  <c r="BH1094" i="5"/>
  <c r="BF1094" i="5"/>
  <c r="AX1094" i="5"/>
  <c r="AK857" i="7"/>
  <c r="AJ857" i="7"/>
  <c r="AH857" i="7"/>
  <c r="J857" i="7"/>
  <c r="B857" i="7" s="1"/>
  <c r="AL857" i="7" s="1"/>
  <c r="AI857" i="7" s="1"/>
  <c r="P1095" i="2"/>
  <c r="AC1094" i="5"/>
  <c r="AA1094" i="5"/>
  <c r="AB1094" i="5"/>
  <c r="AU1094" i="5"/>
  <c r="CH1094" i="5" s="1"/>
  <c r="AS1094" i="5"/>
  <c r="CU1094" i="5" s="1"/>
  <c r="AQ1094" i="5"/>
  <c r="CG1094" i="5" s="1"/>
  <c r="AO1094" i="5"/>
  <c r="AM1094" i="5"/>
  <c r="AK1094" i="5"/>
  <c r="AI1094" i="5"/>
  <c r="CM1094" i="5" s="1"/>
  <c r="AG1094" i="5"/>
  <c r="CK1094" i="5" s="1"/>
  <c r="AD1094" i="5"/>
  <c r="CO1094" i="5" s="1"/>
  <c r="Z1093" i="5"/>
  <c r="CP1093" i="5" s="1"/>
  <c r="CR1093" i="5"/>
  <c r="CL1093" i="5"/>
  <c r="CI1093" i="5"/>
  <c r="CF1093" i="5"/>
  <c r="CE1093" i="5"/>
  <c r="CD1093" i="5"/>
  <c r="CC1093" i="5"/>
  <c r="CB1093" i="5"/>
  <c r="CA1093" i="5"/>
  <c r="BZ1093" i="5"/>
  <c r="BY1093" i="5"/>
  <c r="BX1093" i="5"/>
  <c r="BT1093" i="5"/>
  <c r="BS1093" i="5"/>
  <c r="BR1093" i="5"/>
  <c r="BQ1093" i="5"/>
  <c r="BM1093" i="5"/>
  <c r="BL1093" i="5"/>
  <c r="BH1093" i="5"/>
  <c r="BF1093" i="5"/>
  <c r="AX1093" i="5"/>
  <c r="AC1093" i="5"/>
  <c r="AA1093" i="5"/>
  <c r="AB1093" i="5"/>
  <c r="W1094" i="2"/>
  <c r="X1094" i="2"/>
  <c r="Z1094" i="2"/>
  <c r="AA1094" i="2"/>
  <c r="AE1094" i="2"/>
  <c r="AF1094" i="2"/>
  <c r="P1094" i="2"/>
  <c r="BE1096" i="5" l="1"/>
  <c r="BJ1096" i="5" s="1"/>
  <c r="BN1096" i="5" s="1"/>
  <c r="CS1096" i="5"/>
  <c r="CN1094" i="5"/>
  <c r="AI858" i="7"/>
  <c r="BK1095" i="5"/>
  <c r="BK1096" i="5"/>
  <c r="CN1096" i="5"/>
  <c r="CT1096" i="5"/>
  <c r="CH1095" i="5"/>
  <c r="BV1096" i="5"/>
  <c r="CM1096" i="5"/>
  <c r="CJ1096" i="5"/>
  <c r="CO1096" i="5"/>
  <c r="BE1094" i="5"/>
  <c r="BJ1094" i="5" s="1"/>
  <c r="BN1094" i="5" s="1"/>
  <c r="CP1095" i="5"/>
  <c r="AI859" i="7"/>
  <c r="CQ1095" i="5"/>
  <c r="BE1095" i="5"/>
  <c r="BJ1095" i="5" s="1"/>
  <c r="BN1095" i="5" s="1"/>
  <c r="BE1093" i="5"/>
  <c r="BJ1093" i="5" s="1"/>
  <c r="BN1093" i="5" s="1"/>
  <c r="CS1094" i="5"/>
  <c r="CS1095" i="5"/>
  <c r="BV1094" i="5"/>
  <c r="BV1095" i="5"/>
  <c r="BK1094" i="5"/>
  <c r="CO1095" i="5"/>
  <c r="CT1094" i="5"/>
  <c r="BK1093" i="5"/>
  <c r="CQ1094" i="5"/>
  <c r="CJ1094" i="5"/>
  <c r="CN1093" i="5"/>
  <c r="AU1093" i="5"/>
  <c r="AS1093" i="5"/>
  <c r="CU1093" i="5" s="1"/>
  <c r="AQ1093" i="5"/>
  <c r="AO1093" i="5"/>
  <c r="AM1093" i="5"/>
  <c r="AK1093" i="5"/>
  <c r="AI1093" i="5"/>
  <c r="AG1093" i="5"/>
  <c r="CK1093" i="5" s="1"/>
  <c r="AD1093" i="5"/>
  <c r="AK856" i="7"/>
  <c r="AJ856" i="7"/>
  <c r="AH856" i="7"/>
  <c r="J856" i="7"/>
  <c r="B856" i="7" s="1"/>
  <c r="AL856" i="7" s="1"/>
  <c r="Y898" i="6"/>
  <c r="V898" i="6"/>
  <c r="U898" i="6"/>
  <c r="AK855" i="7"/>
  <c r="AJ855" i="7"/>
  <c r="AH855" i="7"/>
  <c r="J855" i="7"/>
  <c r="B855" i="7" s="1"/>
  <c r="AL855" i="7" s="1"/>
  <c r="AI855" i="7" l="1"/>
  <c r="CS1093" i="5"/>
  <c r="CG1093" i="5"/>
  <c r="CT1093" i="5"/>
  <c r="CH1093" i="5"/>
  <c r="CQ1093" i="5"/>
  <c r="CM1093" i="5"/>
  <c r="BV1093" i="5"/>
  <c r="CJ1093" i="5"/>
  <c r="CO1093" i="5"/>
  <c r="AI856" i="7"/>
  <c r="AF1093" i="2"/>
  <c r="AE1093" i="2"/>
  <c r="AA1093" i="2"/>
  <c r="Z1093" i="2"/>
  <c r="X1093" i="2"/>
  <c r="W1093" i="2"/>
  <c r="P1093" i="2"/>
  <c r="Z1092" i="5"/>
  <c r="CN1092" i="5" s="1"/>
  <c r="CR1092" i="5"/>
  <c r="CL1092" i="5"/>
  <c r="CI1092" i="5"/>
  <c r="CF1092" i="5"/>
  <c r="CE1092" i="5"/>
  <c r="CD1092" i="5"/>
  <c r="CC1092" i="5"/>
  <c r="CB1092" i="5"/>
  <c r="CA1092" i="5"/>
  <c r="BZ1092" i="5"/>
  <c r="BY1092" i="5"/>
  <c r="BX1092" i="5"/>
  <c r="BT1092" i="5"/>
  <c r="BS1092" i="5"/>
  <c r="BR1092" i="5"/>
  <c r="BQ1092" i="5"/>
  <c r="BM1092" i="5"/>
  <c r="BL1092" i="5"/>
  <c r="BH1092" i="5"/>
  <c r="BF1092" i="5"/>
  <c r="AX1092" i="5"/>
  <c r="AC1092" i="5"/>
  <c r="AB1092" i="5"/>
  <c r="AA1092" i="5"/>
  <c r="AU1092" i="5"/>
  <c r="CT1092" i="5" s="1"/>
  <c r="AS1092" i="5"/>
  <c r="CU1092" i="5" s="1"/>
  <c r="AQ1092" i="5"/>
  <c r="CS1092" i="5" s="1"/>
  <c r="AO1092" i="5"/>
  <c r="AM1092" i="5"/>
  <c r="AK1092" i="5"/>
  <c r="AI1092" i="5"/>
  <c r="CQ1092" i="5" s="1"/>
  <c r="AG1092" i="5"/>
  <c r="CK1092" i="5" s="1"/>
  <c r="AD1092" i="5"/>
  <c r="CO1092" i="5" s="1"/>
  <c r="CM1092" i="5" l="1"/>
  <c r="BV1092" i="5"/>
  <c r="BK1092" i="5"/>
  <c r="CG1092" i="5"/>
  <c r="CH1092" i="5"/>
  <c r="CJ1092" i="5"/>
  <c r="BE1092" i="5"/>
  <c r="BJ1092" i="5" s="1"/>
  <c r="BN1092" i="5" s="1"/>
  <c r="CP1092" i="5"/>
  <c r="Y897" i="6"/>
  <c r="V897" i="6"/>
  <c r="U897" i="6"/>
  <c r="Z1091" i="5"/>
  <c r="CP1091" i="5" s="1"/>
  <c r="CR1091" i="5"/>
  <c r="CL1091" i="5"/>
  <c r="CI1091" i="5"/>
  <c r="CH1091" i="5"/>
  <c r="CF1091" i="5"/>
  <c r="CE1091" i="5"/>
  <c r="CD1091" i="5"/>
  <c r="CC1091" i="5"/>
  <c r="CB1091" i="5"/>
  <c r="CA1091" i="5"/>
  <c r="BZ1091" i="5"/>
  <c r="BY1091" i="5"/>
  <c r="BX1091" i="5"/>
  <c r="BT1091" i="5"/>
  <c r="BS1091" i="5"/>
  <c r="BR1091" i="5"/>
  <c r="BQ1091" i="5"/>
  <c r="BM1091" i="5"/>
  <c r="BL1091" i="5"/>
  <c r="BH1091" i="5"/>
  <c r="BF1091" i="5"/>
  <c r="AX1091" i="5"/>
  <c r="AC1091" i="5"/>
  <c r="AA1091" i="5"/>
  <c r="AB1091" i="5"/>
  <c r="W1092" i="2"/>
  <c r="X1092" i="2"/>
  <c r="Z1092" i="2"/>
  <c r="AA1092" i="2"/>
  <c r="AE1092" i="2"/>
  <c r="AF1092" i="2"/>
  <c r="P1092" i="2"/>
  <c r="AK854" i="7"/>
  <c r="AJ854" i="7"/>
  <c r="AH854" i="7"/>
  <c r="J854" i="7"/>
  <c r="B854" i="7" s="1"/>
  <c r="AL854" i="7" s="1"/>
  <c r="Y896" i="6"/>
  <c r="V896" i="6"/>
  <c r="U896" i="6"/>
  <c r="AU1091" i="5"/>
  <c r="CT1091" i="5" s="1"/>
  <c r="AS1091" i="5"/>
  <c r="CU1091" i="5" s="1"/>
  <c r="AQ1091" i="5"/>
  <c r="CS1091" i="5" s="1"/>
  <c r="AO1091" i="5"/>
  <c r="AM1091" i="5"/>
  <c r="AK1091" i="5"/>
  <c r="AI1091" i="5"/>
  <c r="CM1091" i="5" s="1"/>
  <c r="AG1091" i="5"/>
  <c r="CK1091" i="5" s="1"/>
  <c r="AD1091" i="5"/>
  <c r="CO1091" i="5" s="1"/>
  <c r="Z1090" i="5"/>
  <c r="CP1090" i="5" s="1"/>
  <c r="W1091" i="2"/>
  <c r="X1091" i="2"/>
  <c r="Z1091" i="2"/>
  <c r="AA1091" i="2"/>
  <c r="AE1091" i="2"/>
  <c r="AF1091" i="2"/>
  <c r="P1091" i="2"/>
  <c r="AK853" i="7"/>
  <c r="AJ853" i="7"/>
  <c r="AH853" i="7"/>
  <c r="J853" i="7"/>
  <c r="B853" i="7" s="1"/>
  <c r="AL853" i="7" s="1"/>
  <c r="CR1090" i="5"/>
  <c r="CL1090" i="5"/>
  <c r="CI1090" i="5"/>
  <c r="CF1090" i="5"/>
  <c r="CE1090" i="5"/>
  <c r="CD1090" i="5"/>
  <c r="CC1090" i="5"/>
  <c r="CB1090" i="5"/>
  <c r="CA1090" i="5"/>
  <c r="BZ1090" i="5"/>
  <c r="BY1090" i="5"/>
  <c r="BX1090" i="5"/>
  <c r="BT1090" i="5"/>
  <c r="BS1090" i="5"/>
  <c r="BR1090" i="5"/>
  <c r="BQ1090" i="5"/>
  <c r="BM1090" i="5"/>
  <c r="BL1090" i="5"/>
  <c r="BH1090" i="5"/>
  <c r="BF1090" i="5"/>
  <c r="AX1090" i="5"/>
  <c r="AU1090" i="5"/>
  <c r="CT1090" i="5" s="1"/>
  <c r="AS1090" i="5"/>
  <c r="CU1090" i="5" s="1"/>
  <c r="AQ1090" i="5"/>
  <c r="CS1090" i="5" s="1"/>
  <c r="AO1090" i="5"/>
  <c r="AM1090" i="5"/>
  <c r="AK1090" i="5"/>
  <c r="AI1090" i="5"/>
  <c r="CQ1090" i="5" s="1"/>
  <c r="AG1090" i="5"/>
  <c r="CK1090" i="5" s="1"/>
  <c r="AD1090" i="5"/>
  <c r="CO1090" i="5" s="1"/>
  <c r="AC1090" i="5"/>
  <c r="AB1090" i="5"/>
  <c r="AA1090" i="5"/>
  <c r="Y895" i="6"/>
  <c r="V895" i="6"/>
  <c r="U895" i="6"/>
  <c r="CR1089" i="5"/>
  <c r="CL1089" i="5"/>
  <c r="CI1089" i="5"/>
  <c r="CF1089" i="5"/>
  <c r="CE1089" i="5"/>
  <c r="CD1089" i="5"/>
  <c r="CC1089" i="5"/>
  <c r="CB1089" i="5"/>
  <c r="CA1089" i="5"/>
  <c r="BZ1089" i="5"/>
  <c r="BY1089" i="5"/>
  <c r="BX1089" i="5"/>
  <c r="BT1089" i="5"/>
  <c r="BS1089" i="5"/>
  <c r="BR1089" i="5"/>
  <c r="BQ1089" i="5"/>
  <c r="BM1089" i="5"/>
  <c r="BL1089" i="5"/>
  <c r="BH1089" i="5"/>
  <c r="BF1089" i="5"/>
  <c r="AX1089" i="5"/>
  <c r="Z1089" i="5"/>
  <c r="CP1089" i="5" s="1"/>
  <c r="W1088" i="2"/>
  <c r="X1088" i="2"/>
  <c r="Z1088" i="2"/>
  <c r="AA1088" i="2"/>
  <c r="AE1088" i="2"/>
  <c r="AF1088" i="2"/>
  <c r="W1089" i="2"/>
  <c r="X1089" i="2"/>
  <c r="Z1089" i="2"/>
  <c r="AA1089" i="2"/>
  <c r="AE1089" i="2"/>
  <c r="AF1089" i="2"/>
  <c r="W1090" i="2"/>
  <c r="X1090" i="2"/>
  <c r="Z1090" i="2"/>
  <c r="AA1090" i="2"/>
  <c r="AE1090" i="2"/>
  <c r="AF1090" i="2"/>
  <c r="P1090" i="2"/>
  <c r="AA1089" i="5"/>
  <c r="AB1089" i="5"/>
  <c r="AU1089" i="5"/>
  <c r="CH1089" i="5" s="1"/>
  <c r="AS1089" i="5"/>
  <c r="CU1089" i="5" s="1"/>
  <c r="AQ1089" i="5"/>
  <c r="CG1089" i="5" s="1"/>
  <c r="AO1089" i="5"/>
  <c r="AM1089" i="5"/>
  <c r="AK1089" i="5"/>
  <c r="AI1089" i="5"/>
  <c r="CQ1089" i="5" s="1"/>
  <c r="AG1089" i="5"/>
  <c r="CK1089" i="5" s="1"/>
  <c r="AD1089" i="5"/>
  <c r="CO1089" i="5" s="1"/>
  <c r="AC1089" i="5"/>
  <c r="AK852" i="7"/>
  <c r="AJ852" i="7"/>
  <c r="AH852" i="7"/>
  <c r="J852" i="7"/>
  <c r="B852" i="7" s="1"/>
  <c r="AL852" i="7" s="1"/>
  <c r="Y894" i="6"/>
  <c r="V894" i="6"/>
  <c r="U894" i="6"/>
  <c r="Z1088" i="5"/>
  <c r="CN1088" i="5" s="1"/>
  <c r="AX1088" i="5"/>
  <c r="Y893" i="6"/>
  <c r="V893" i="6"/>
  <c r="U893" i="6"/>
  <c r="AK851" i="7"/>
  <c r="AJ851" i="7"/>
  <c r="AH851" i="7"/>
  <c r="J851" i="7"/>
  <c r="B851" i="7" s="1"/>
  <c r="AL851" i="7" s="1"/>
  <c r="CR1088" i="5"/>
  <c r="CL1088" i="5"/>
  <c r="CI1088" i="5"/>
  <c r="CF1088" i="5"/>
  <c r="CE1088" i="5"/>
  <c r="CD1088" i="5"/>
  <c r="CC1088" i="5"/>
  <c r="CB1088" i="5"/>
  <c r="CA1088" i="5"/>
  <c r="BZ1088" i="5"/>
  <c r="BY1088" i="5"/>
  <c r="BX1088" i="5"/>
  <c r="BT1088" i="5"/>
  <c r="BS1088" i="5"/>
  <c r="BR1088" i="5"/>
  <c r="BQ1088" i="5"/>
  <c r="BM1088" i="5"/>
  <c r="BL1088" i="5"/>
  <c r="BH1088" i="5"/>
  <c r="BF1088" i="5"/>
  <c r="AU1088" i="5"/>
  <c r="CT1088" i="5" s="1"/>
  <c r="AS1088" i="5"/>
  <c r="CU1088" i="5" s="1"/>
  <c r="AQ1088" i="5"/>
  <c r="CG1088" i="5" s="1"/>
  <c r="AO1088" i="5"/>
  <c r="AM1088" i="5"/>
  <c r="AK1088" i="5"/>
  <c r="AI1088" i="5"/>
  <c r="CM1088" i="5" s="1"/>
  <c r="AG1088" i="5"/>
  <c r="CK1088" i="5" s="1"/>
  <c r="AD1088" i="5"/>
  <c r="AC1088" i="5"/>
  <c r="AB1088" i="5"/>
  <c r="AA1088" i="5"/>
  <c r="P1089" i="2"/>
  <c r="Z1087" i="5"/>
  <c r="BE1087" i="5" s="1"/>
  <c r="BJ1087" i="5" s="1"/>
  <c r="BN1087" i="5" s="1"/>
  <c r="CR1087" i="5"/>
  <c r="CL1087" i="5"/>
  <c r="CI1087" i="5"/>
  <c r="CF1087" i="5"/>
  <c r="CE1087" i="5"/>
  <c r="CD1087" i="5"/>
  <c r="CC1087" i="5"/>
  <c r="CB1087" i="5"/>
  <c r="CA1087" i="5"/>
  <c r="BZ1087" i="5"/>
  <c r="BY1087" i="5"/>
  <c r="BX1087" i="5"/>
  <c r="BT1087" i="5"/>
  <c r="BS1087" i="5"/>
  <c r="BR1087" i="5"/>
  <c r="BQ1087" i="5"/>
  <c r="BM1087" i="5"/>
  <c r="BL1087" i="5"/>
  <c r="BH1087" i="5"/>
  <c r="BF1087" i="5"/>
  <c r="AX1087" i="5"/>
  <c r="AF1087" i="2"/>
  <c r="P1088" i="2"/>
  <c r="AU1087" i="5"/>
  <c r="CT1087" i="5" s="1"/>
  <c r="AS1087" i="5"/>
  <c r="CU1087" i="5" s="1"/>
  <c r="AQ1087" i="5"/>
  <c r="CS1087" i="5" s="1"/>
  <c r="AO1087" i="5"/>
  <c r="AM1087" i="5"/>
  <c r="AK1087" i="5"/>
  <c r="AI1087" i="5"/>
  <c r="CQ1087" i="5" s="1"/>
  <c r="AG1087" i="5"/>
  <c r="CK1087" i="5" s="1"/>
  <c r="AD1087" i="5"/>
  <c r="CO1087" i="5" s="1"/>
  <c r="AC1087" i="5"/>
  <c r="AB1087" i="5"/>
  <c r="AA1087" i="5"/>
  <c r="Y892" i="6"/>
  <c r="V892" i="6"/>
  <c r="U892" i="6"/>
  <c r="AK850" i="7"/>
  <c r="AJ850" i="7"/>
  <c r="AH850" i="7"/>
  <c r="J850" i="7"/>
  <c r="B850" i="7" s="1"/>
  <c r="AL850" i="7" s="1"/>
  <c r="AI852" i="7" l="1"/>
  <c r="AI850" i="7"/>
  <c r="BE1091" i="5"/>
  <c r="BJ1091" i="5" s="1"/>
  <c r="BN1091" i="5" s="1"/>
  <c r="AI854" i="7"/>
  <c r="CS1089" i="5"/>
  <c r="BK1091" i="5"/>
  <c r="CJ1091" i="5"/>
  <c r="CJ1090" i="5"/>
  <c r="CN1091" i="5"/>
  <c r="CG1091" i="5"/>
  <c r="CQ1091" i="5"/>
  <c r="BE1089" i="5"/>
  <c r="BJ1089" i="5" s="1"/>
  <c r="BN1089" i="5" s="1"/>
  <c r="BV1091" i="5"/>
  <c r="AI853" i="7"/>
  <c r="BK1090" i="5"/>
  <c r="CN1090" i="5"/>
  <c r="BK1088" i="5"/>
  <c r="BE1090" i="5"/>
  <c r="BJ1090" i="5" s="1"/>
  <c r="BN1090" i="5" s="1"/>
  <c r="BK1089" i="5"/>
  <c r="CM1090" i="5"/>
  <c r="BV1090" i="5"/>
  <c r="CH1090" i="5"/>
  <c r="CG1090" i="5"/>
  <c r="CM1087" i="5"/>
  <c r="CT1089" i="5"/>
  <c r="BV1089" i="5"/>
  <c r="CM1089" i="5"/>
  <c r="CN1089" i="5"/>
  <c r="CJ1089" i="5"/>
  <c r="BK1087" i="5"/>
  <c r="BV1087" i="5"/>
  <c r="CH1088" i="5"/>
  <c r="AI851" i="7"/>
  <c r="BE1088" i="5"/>
  <c r="BJ1088" i="5" s="1"/>
  <c r="BN1088" i="5" s="1"/>
  <c r="CP1088" i="5"/>
  <c r="CS1088" i="5"/>
  <c r="CQ1088" i="5"/>
  <c r="CO1088" i="5"/>
  <c r="CJ1088" i="5"/>
  <c r="BV1088" i="5"/>
  <c r="CG1087" i="5"/>
  <c r="CH1087" i="5"/>
  <c r="CJ1087" i="5"/>
  <c r="CN1087" i="5"/>
  <c r="CP1087" i="5"/>
  <c r="Y891" i="6" l="1"/>
  <c r="V891" i="6"/>
  <c r="U891" i="6"/>
  <c r="CR1086" i="5"/>
  <c r="CL1086" i="5"/>
  <c r="CI1086" i="5"/>
  <c r="CF1086" i="5"/>
  <c r="CE1086" i="5"/>
  <c r="CD1086" i="5"/>
  <c r="CC1086" i="5"/>
  <c r="CB1086" i="5"/>
  <c r="CA1086" i="5"/>
  <c r="BZ1086" i="5"/>
  <c r="BY1086" i="5"/>
  <c r="BX1086" i="5"/>
  <c r="BT1086" i="5"/>
  <c r="BS1086" i="5"/>
  <c r="BR1086" i="5"/>
  <c r="BQ1086" i="5"/>
  <c r="BM1086" i="5"/>
  <c r="BL1086" i="5"/>
  <c r="BH1086" i="5"/>
  <c r="BF1086" i="5"/>
  <c r="AX1086" i="5"/>
  <c r="Z1086" i="5"/>
  <c r="CP1086" i="5" s="1"/>
  <c r="AU1086" i="5"/>
  <c r="CH1086" i="5" s="1"/>
  <c r="AS1086" i="5"/>
  <c r="CU1086" i="5" s="1"/>
  <c r="AQ1086" i="5"/>
  <c r="CG1086" i="5" s="1"/>
  <c r="AO1086" i="5"/>
  <c r="AM1086" i="5"/>
  <c r="AK1086" i="5"/>
  <c r="AI1086" i="5"/>
  <c r="CQ1086" i="5" s="1"/>
  <c r="AG1086" i="5"/>
  <c r="CK1086" i="5" s="1"/>
  <c r="AD1086" i="5"/>
  <c r="CO1086" i="5" s="1"/>
  <c r="AC1086" i="5"/>
  <c r="AB1086" i="5"/>
  <c r="AA1086" i="5"/>
  <c r="AK849" i="7"/>
  <c r="AJ849" i="7"/>
  <c r="AH849" i="7"/>
  <c r="J849" i="7"/>
  <c r="B849" i="7" s="1"/>
  <c r="AL849" i="7" s="1"/>
  <c r="W1087" i="2"/>
  <c r="X1087" i="2"/>
  <c r="Z1087" i="2"/>
  <c r="AA1087" i="2"/>
  <c r="AE1087" i="2"/>
  <c r="P1087" i="2"/>
  <c r="Z1085" i="5"/>
  <c r="CP1085" i="5" s="1"/>
  <c r="CR1085" i="5"/>
  <c r="CL1085" i="5"/>
  <c r="CI1085" i="5"/>
  <c r="CF1085" i="5"/>
  <c r="CE1085" i="5"/>
  <c r="CD1085" i="5"/>
  <c r="CC1085" i="5"/>
  <c r="CB1085" i="5"/>
  <c r="CA1085" i="5"/>
  <c r="BZ1085" i="5"/>
  <c r="BY1085" i="5"/>
  <c r="BX1085" i="5"/>
  <c r="BT1085" i="5"/>
  <c r="BS1085" i="5"/>
  <c r="BR1085" i="5"/>
  <c r="BQ1085" i="5"/>
  <c r="BM1085" i="5"/>
  <c r="BL1085" i="5"/>
  <c r="BH1085" i="5"/>
  <c r="BF1085" i="5"/>
  <c r="AX1085" i="5"/>
  <c r="W1086" i="2"/>
  <c r="X1086" i="2"/>
  <c r="Z1086" i="2"/>
  <c r="AA1086" i="2"/>
  <c r="AE1086" i="2"/>
  <c r="AF1086" i="2"/>
  <c r="P1086" i="2"/>
  <c r="AU1085" i="5"/>
  <c r="CH1085" i="5" s="1"/>
  <c r="AS1085" i="5"/>
  <c r="CU1085" i="5" s="1"/>
  <c r="AQ1085" i="5"/>
  <c r="CG1085" i="5" s="1"/>
  <c r="AO1085" i="5"/>
  <c r="AM1085" i="5"/>
  <c r="AK1085" i="5"/>
  <c r="AI1085" i="5"/>
  <c r="CQ1085" i="5" s="1"/>
  <c r="AG1085" i="5"/>
  <c r="CK1085" i="5" s="1"/>
  <c r="AD1085" i="5"/>
  <c r="CJ1085" i="5" s="1"/>
  <c r="AC1085" i="5"/>
  <c r="AB1085" i="5"/>
  <c r="AA1085" i="5"/>
  <c r="AK848" i="7"/>
  <c r="AJ848" i="7"/>
  <c r="AH848" i="7"/>
  <c r="J848" i="7"/>
  <c r="B848" i="7" s="1"/>
  <c r="AL848" i="7" s="1"/>
  <c r="Y890" i="6"/>
  <c r="V890" i="6"/>
  <c r="U890" i="6"/>
  <c r="W1085" i="2"/>
  <c r="X1085" i="2"/>
  <c r="Z1085" i="2"/>
  <c r="AA1085" i="2"/>
  <c r="AE1085" i="2"/>
  <c r="AF1085" i="2"/>
  <c r="P1085" i="2"/>
  <c r="Z1084" i="5"/>
  <c r="CN1084" i="5" s="1"/>
  <c r="CR1084" i="5"/>
  <c r="CL1084" i="5"/>
  <c r="CI1084" i="5"/>
  <c r="CF1084" i="5"/>
  <c r="CE1084" i="5"/>
  <c r="CD1084" i="5"/>
  <c r="CC1084" i="5"/>
  <c r="CB1084" i="5"/>
  <c r="CA1084" i="5"/>
  <c r="BZ1084" i="5"/>
  <c r="BY1084" i="5"/>
  <c r="BX1084" i="5"/>
  <c r="BT1084" i="5"/>
  <c r="BS1084" i="5"/>
  <c r="BR1084" i="5"/>
  <c r="BQ1084" i="5"/>
  <c r="BM1084" i="5"/>
  <c r="BL1084" i="5"/>
  <c r="BH1084" i="5"/>
  <c r="BF1084" i="5"/>
  <c r="AX1084" i="5"/>
  <c r="AC1084" i="5"/>
  <c r="AA1084" i="5"/>
  <c r="AB1084" i="5"/>
  <c r="AU1084" i="5"/>
  <c r="AS1084" i="5"/>
  <c r="CU1084" i="5" s="1"/>
  <c r="AQ1084" i="5"/>
  <c r="AO1084" i="5"/>
  <c r="AM1084" i="5"/>
  <c r="AK1084" i="5"/>
  <c r="AI1084" i="5"/>
  <c r="AG1084" i="5"/>
  <c r="CK1084" i="5" s="1"/>
  <c r="AD1084" i="5"/>
  <c r="AK847" i="7"/>
  <c r="AJ847" i="7"/>
  <c r="AH847" i="7"/>
  <c r="J847" i="7"/>
  <c r="B847" i="7" s="1"/>
  <c r="AL847" i="7" s="1"/>
  <c r="Y889" i="6"/>
  <c r="V889" i="6"/>
  <c r="U889" i="6"/>
  <c r="Z1083" i="5"/>
  <c r="CN1083" i="5" s="1"/>
  <c r="CR1083" i="5"/>
  <c r="CL1083" i="5"/>
  <c r="CI1083" i="5"/>
  <c r="CF1083" i="5"/>
  <c r="CE1083" i="5"/>
  <c r="CD1083" i="5"/>
  <c r="CC1083" i="5"/>
  <c r="CB1083" i="5"/>
  <c r="CA1083" i="5"/>
  <c r="BZ1083" i="5"/>
  <c r="BY1083" i="5"/>
  <c r="BX1083" i="5"/>
  <c r="BT1083" i="5"/>
  <c r="BS1083" i="5"/>
  <c r="BR1083" i="5"/>
  <c r="BQ1083" i="5"/>
  <c r="BM1083" i="5"/>
  <c r="BL1083" i="5"/>
  <c r="BH1083" i="5"/>
  <c r="BF1083" i="5"/>
  <c r="AX1083" i="5"/>
  <c r="W1084" i="2"/>
  <c r="X1084" i="2"/>
  <c r="Z1084" i="2"/>
  <c r="AA1084" i="2"/>
  <c r="AE1084" i="2"/>
  <c r="AF1084" i="2"/>
  <c r="P1084" i="2"/>
  <c r="AC1083" i="5"/>
  <c r="AA1083" i="5"/>
  <c r="AB1083" i="5"/>
  <c r="AU1083" i="5"/>
  <c r="CT1083" i="5" s="1"/>
  <c r="AS1083" i="5"/>
  <c r="CU1083" i="5" s="1"/>
  <c r="AQ1083" i="5"/>
  <c r="CS1083" i="5" s="1"/>
  <c r="AO1083" i="5"/>
  <c r="AM1083" i="5"/>
  <c r="AK1083" i="5"/>
  <c r="AI1083" i="5"/>
  <c r="CM1083" i="5" s="1"/>
  <c r="AG1083" i="5"/>
  <c r="CK1083" i="5" s="1"/>
  <c r="AD1083" i="5"/>
  <c r="BV1083" i="5" s="1"/>
  <c r="AK846" i="7"/>
  <c r="AJ846" i="7"/>
  <c r="AH846" i="7"/>
  <c r="J846" i="7"/>
  <c r="B846" i="7" s="1"/>
  <c r="AL846" i="7" s="1"/>
  <c r="Y888" i="6"/>
  <c r="V888" i="6"/>
  <c r="U888" i="6"/>
  <c r="CR1082" i="5"/>
  <c r="CL1082" i="5"/>
  <c r="CI1082" i="5"/>
  <c r="CF1082" i="5"/>
  <c r="CE1082" i="5"/>
  <c r="CD1082" i="5"/>
  <c r="CC1082" i="5"/>
  <c r="CB1082" i="5"/>
  <c r="CA1082" i="5"/>
  <c r="BZ1082" i="5"/>
  <c r="BY1082" i="5"/>
  <c r="BX1082" i="5"/>
  <c r="BT1082" i="5"/>
  <c r="BS1082" i="5"/>
  <c r="BR1082" i="5"/>
  <c r="BQ1082" i="5"/>
  <c r="BM1082" i="5"/>
  <c r="BL1082" i="5"/>
  <c r="BH1082" i="5"/>
  <c r="BF1082" i="5"/>
  <c r="AX1082" i="5"/>
  <c r="Z1082" i="5"/>
  <c r="BE1082" i="5" s="1"/>
  <c r="BJ1082" i="5" s="1"/>
  <c r="BN1082" i="5" s="1"/>
  <c r="AI848" i="7" l="1"/>
  <c r="CM1084" i="5"/>
  <c r="AI1109" i="5"/>
  <c r="CS1084" i="5"/>
  <c r="AR1109" i="5"/>
  <c r="CJ1084" i="5"/>
  <c r="AE1109" i="5"/>
  <c r="CT1084" i="5"/>
  <c r="AT1109" i="5"/>
  <c r="BK1086" i="5"/>
  <c r="AI849" i="7"/>
  <c r="BE1085" i="5"/>
  <c r="BJ1085" i="5" s="1"/>
  <c r="BN1085" i="5" s="1"/>
  <c r="CN1085" i="5"/>
  <c r="CT1085" i="5"/>
  <c r="CS1086" i="5"/>
  <c r="CQ1083" i="5"/>
  <c r="BV1085" i="5"/>
  <c r="BV1086" i="5"/>
  <c r="CT1086" i="5"/>
  <c r="CM1086" i="5"/>
  <c r="CO1084" i="5"/>
  <c r="BE1086" i="5"/>
  <c r="BJ1086" i="5" s="1"/>
  <c r="BN1086" i="5" s="1"/>
  <c r="CN1086" i="5"/>
  <c r="BK1085" i="5"/>
  <c r="CJ1086" i="5"/>
  <c r="CS1085" i="5"/>
  <c r="CG1084" i="5"/>
  <c r="CM1085" i="5"/>
  <c r="CO1085" i="5"/>
  <c r="CQ1084" i="5"/>
  <c r="AI846" i="7"/>
  <c r="AI847" i="7"/>
  <c r="BK1084" i="5"/>
  <c r="CH1084" i="5"/>
  <c r="CG1083" i="5"/>
  <c r="CH1083" i="5"/>
  <c r="BV1084" i="5"/>
  <c r="CP1084" i="5"/>
  <c r="BE1084" i="5"/>
  <c r="BJ1084" i="5" s="1"/>
  <c r="BN1084" i="5" s="1"/>
  <c r="CJ1083" i="5"/>
  <c r="BK1082" i="5"/>
  <c r="CO1083" i="5"/>
  <c r="CP1083" i="5"/>
  <c r="BE1083" i="5"/>
  <c r="BJ1083" i="5" s="1"/>
  <c r="BN1083" i="5" s="1"/>
  <c r="BK1083" i="5"/>
  <c r="CP1082" i="5"/>
  <c r="CN1082" i="5"/>
  <c r="W1083" i="2"/>
  <c r="X1083" i="2"/>
  <c r="Z1083" i="2"/>
  <c r="AA1083" i="2"/>
  <c r="AE1083" i="2"/>
  <c r="AF1083" i="2"/>
  <c r="P1083" i="2"/>
  <c r="AU1082" i="5"/>
  <c r="AS1082" i="5"/>
  <c r="CU1082" i="5" s="1"/>
  <c r="AQ1082" i="5"/>
  <c r="AO1082" i="5"/>
  <c r="AM1082" i="5"/>
  <c r="AK1082" i="5"/>
  <c r="AI1082" i="5"/>
  <c r="AG1082" i="5"/>
  <c r="CK1082" i="5" s="1"/>
  <c r="AD1082" i="5"/>
  <c r="AC1082" i="5"/>
  <c r="AB1082" i="5"/>
  <c r="AA1082" i="5"/>
  <c r="AK845" i="7"/>
  <c r="AJ845" i="7"/>
  <c r="AH845" i="7"/>
  <c r="J845" i="7"/>
  <c r="B845" i="7" s="1"/>
  <c r="AL845" i="7" s="1"/>
  <c r="AI845" i="7" l="1"/>
  <c r="CM1082" i="5"/>
  <c r="CQ1082" i="5"/>
  <c r="CO1082" i="5"/>
  <c r="BV1082" i="5"/>
  <c r="CJ1082" i="5"/>
  <c r="CT1082" i="5"/>
  <c r="CH1082" i="5"/>
  <c r="CG1082" i="5"/>
  <c r="CS1082" i="5"/>
  <c r="Y887" i="6"/>
  <c r="V887" i="6"/>
  <c r="U887" i="6"/>
  <c r="CR1081" i="5" l="1"/>
  <c r="CL1081" i="5"/>
  <c r="CI1081" i="5"/>
  <c r="CF1081" i="5"/>
  <c r="CE1081" i="5"/>
  <c r="CD1081" i="5"/>
  <c r="CC1081" i="5"/>
  <c r="CB1081" i="5"/>
  <c r="CA1081" i="5"/>
  <c r="BZ1081" i="5"/>
  <c r="BY1081" i="5"/>
  <c r="BX1081" i="5"/>
  <c r="BT1081" i="5"/>
  <c r="BS1081" i="5"/>
  <c r="BR1081" i="5"/>
  <c r="BQ1081" i="5"/>
  <c r="BM1081" i="5"/>
  <c r="BL1081" i="5"/>
  <c r="BH1081" i="5"/>
  <c r="BF1081" i="5"/>
  <c r="AX1081" i="5"/>
  <c r="Z1081" i="5"/>
  <c r="CP1081" i="5" s="1"/>
  <c r="AC1081" i="5"/>
  <c r="AA1081" i="5"/>
  <c r="AB1081" i="5"/>
  <c r="AF1082" i="2"/>
  <c r="AF1081" i="2"/>
  <c r="AF1080" i="2"/>
  <c r="AF1079" i="2"/>
  <c r="AF1078" i="2"/>
  <c r="AF1077" i="2"/>
  <c r="AF1076" i="2"/>
  <c r="AF1075" i="2"/>
  <c r="AF1074" i="2"/>
  <c r="AE1082" i="2"/>
  <c r="AA1082" i="2"/>
  <c r="Z1082" i="2"/>
  <c r="X1082" i="2"/>
  <c r="W1082" i="2"/>
  <c r="P1082" i="2"/>
  <c r="AU1081" i="5"/>
  <c r="CT1081" i="5" s="1"/>
  <c r="AS1081" i="5"/>
  <c r="CU1081" i="5" s="1"/>
  <c r="AQ1081" i="5"/>
  <c r="CS1081" i="5" s="1"/>
  <c r="AO1081" i="5"/>
  <c r="AM1081" i="5"/>
  <c r="AK1081" i="5"/>
  <c r="AI1081" i="5"/>
  <c r="CQ1081" i="5" s="1"/>
  <c r="AG1081" i="5"/>
  <c r="CK1081" i="5" s="1"/>
  <c r="AD1081" i="5"/>
  <c r="CJ1081" i="5" s="1"/>
  <c r="AK844" i="7"/>
  <c r="AJ844" i="7"/>
  <c r="AH844" i="7"/>
  <c r="J844" i="7"/>
  <c r="B844" i="7" s="1"/>
  <c r="AL844" i="7" s="1"/>
  <c r="Y886" i="6"/>
  <c r="V886" i="6"/>
  <c r="U886" i="6"/>
  <c r="CR1080" i="5"/>
  <c r="CL1080" i="5"/>
  <c r="CI1080" i="5"/>
  <c r="CF1080" i="5"/>
  <c r="CE1080" i="5"/>
  <c r="CD1080" i="5"/>
  <c r="CC1080" i="5"/>
  <c r="CB1080" i="5"/>
  <c r="CA1080" i="5"/>
  <c r="BZ1080" i="5"/>
  <c r="BY1080" i="5"/>
  <c r="BX1080" i="5"/>
  <c r="BT1080" i="5"/>
  <c r="BS1080" i="5"/>
  <c r="BR1080" i="5"/>
  <c r="BQ1080" i="5"/>
  <c r="BM1080" i="5"/>
  <c r="BL1080" i="5"/>
  <c r="BH1080" i="5"/>
  <c r="BF1080" i="5"/>
  <c r="AX1080" i="5"/>
  <c r="Z1080" i="5"/>
  <c r="CN1080" i="5" s="1"/>
  <c r="AE1080" i="2"/>
  <c r="AA1080" i="2"/>
  <c r="Z1080" i="2"/>
  <c r="X1080" i="2"/>
  <c r="W1080" i="2"/>
  <c r="P1080" i="2"/>
  <c r="AE1079" i="2"/>
  <c r="AA1079" i="2"/>
  <c r="Z1079" i="2"/>
  <c r="X1079" i="2"/>
  <c r="W1079" i="2"/>
  <c r="P1079" i="2"/>
  <c r="CG1081" i="5" l="1"/>
  <c r="BE1080" i="5"/>
  <c r="BJ1080" i="5" s="1"/>
  <c r="BN1080" i="5" s="1"/>
  <c r="CN1081" i="5"/>
  <c r="BE1081" i="5"/>
  <c r="BJ1081" i="5" s="1"/>
  <c r="BN1081" i="5" s="1"/>
  <c r="BV1081" i="5"/>
  <c r="CO1081" i="5"/>
  <c r="BK1081" i="5"/>
  <c r="CH1081" i="5"/>
  <c r="CM1081" i="5"/>
  <c r="BK1080" i="5"/>
  <c r="AI844" i="7"/>
  <c r="CP1080" i="5"/>
  <c r="AC1080" i="5" l="1"/>
  <c r="AA1080" i="5"/>
  <c r="AB1080" i="5"/>
  <c r="AU1080" i="5"/>
  <c r="AS1080" i="5"/>
  <c r="CU1080" i="5" s="1"/>
  <c r="AQ1080" i="5"/>
  <c r="AO1080" i="5"/>
  <c r="AM1080" i="5"/>
  <c r="AK1080" i="5"/>
  <c r="AI1080" i="5"/>
  <c r="AG1080" i="5"/>
  <c r="CK1080" i="5" s="1"/>
  <c r="AD1080" i="5"/>
  <c r="AK843" i="7"/>
  <c r="AJ843" i="7"/>
  <c r="AH843" i="7"/>
  <c r="J843" i="7"/>
  <c r="B843" i="7" s="1"/>
  <c r="AL843" i="7" s="1"/>
  <c r="Y885" i="6"/>
  <c r="V885" i="6"/>
  <c r="U885" i="6"/>
  <c r="AE1081" i="2"/>
  <c r="AA1081" i="2"/>
  <c r="Z1081" i="2"/>
  <c r="X1081" i="2"/>
  <c r="W1081" i="2"/>
  <c r="P1081" i="2"/>
  <c r="CR1079" i="5"/>
  <c r="CL1079" i="5"/>
  <c r="CI1079" i="5"/>
  <c r="CF1079" i="5"/>
  <c r="CE1079" i="5"/>
  <c r="CD1079" i="5"/>
  <c r="CC1079" i="5"/>
  <c r="CB1079" i="5"/>
  <c r="CA1079" i="5"/>
  <c r="BZ1079" i="5"/>
  <c r="BY1079" i="5"/>
  <c r="BX1079" i="5"/>
  <c r="BT1079" i="5"/>
  <c r="BS1079" i="5"/>
  <c r="BR1079" i="5"/>
  <c r="BQ1079" i="5"/>
  <c r="BM1079" i="5"/>
  <c r="BL1079" i="5"/>
  <c r="BH1079" i="5"/>
  <c r="BF1079" i="5"/>
  <c r="Z1079" i="5"/>
  <c r="CP1079" i="5" s="1"/>
  <c r="AX1079" i="5"/>
  <c r="AC1079" i="5"/>
  <c r="AB1079" i="5"/>
  <c r="AA1079" i="5"/>
  <c r="AU1079" i="5"/>
  <c r="CT1079" i="5" s="1"/>
  <c r="AS1079" i="5"/>
  <c r="CU1079" i="5" s="1"/>
  <c r="AQ1079" i="5"/>
  <c r="CS1079" i="5" s="1"/>
  <c r="AO1079" i="5"/>
  <c r="AM1079" i="5"/>
  <c r="AK1079" i="5"/>
  <c r="AI1079" i="5"/>
  <c r="CM1079" i="5" s="1"/>
  <c r="AG1079" i="5"/>
  <c r="CK1079" i="5" s="1"/>
  <c r="AD1079" i="5"/>
  <c r="BV1079" i="5" s="1"/>
  <c r="AK842" i="7"/>
  <c r="AJ842" i="7"/>
  <c r="AH842" i="7"/>
  <c r="AK841" i="7"/>
  <c r="AJ841" i="7"/>
  <c r="AH841" i="7"/>
  <c r="J842" i="7"/>
  <c r="B842" i="7" s="1"/>
  <c r="AL842" i="7" s="1"/>
  <c r="Y884" i="6"/>
  <c r="V884" i="6"/>
  <c r="U884" i="6"/>
  <c r="Z1078" i="5"/>
  <c r="CP1078" i="5" s="1"/>
  <c r="J841" i="7"/>
  <c r="B841" i="7" s="1"/>
  <c r="AL841" i="7" s="1"/>
  <c r="Y883" i="6"/>
  <c r="V883" i="6"/>
  <c r="U883" i="6"/>
  <c r="CR1078" i="5"/>
  <c r="CL1078" i="5"/>
  <c r="CI1078" i="5"/>
  <c r="CF1078" i="5"/>
  <c r="CE1078" i="5"/>
  <c r="CD1078" i="5"/>
  <c r="CC1078" i="5"/>
  <c r="CB1078" i="5"/>
  <c r="CA1078" i="5"/>
  <c r="BZ1078" i="5"/>
  <c r="BY1078" i="5"/>
  <c r="BX1078" i="5"/>
  <c r="BT1078" i="5"/>
  <c r="BS1078" i="5"/>
  <c r="BR1078" i="5"/>
  <c r="BQ1078" i="5"/>
  <c r="BM1078" i="5"/>
  <c r="BL1078" i="5"/>
  <c r="BH1078" i="5"/>
  <c r="BF1078" i="5"/>
  <c r="AX1078" i="5"/>
  <c r="AU1078" i="5"/>
  <c r="CT1078" i="5" s="1"/>
  <c r="AS1078" i="5"/>
  <c r="CU1078" i="5" s="1"/>
  <c r="AQ1078" i="5"/>
  <c r="CS1078" i="5" s="1"/>
  <c r="AO1078" i="5"/>
  <c r="AM1078" i="5"/>
  <c r="AK1078" i="5"/>
  <c r="AI1078" i="5"/>
  <c r="CQ1078" i="5" s="1"/>
  <c r="AG1078" i="5"/>
  <c r="CK1078" i="5" s="1"/>
  <c r="AD1078" i="5"/>
  <c r="CO1078" i="5" s="1"/>
  <c r="AC1078" i="5"/>
  <c r="AB1078" i="5"/>
  <c r="AA1078" i="5"/>
  <c r="Z1077" i="5"/>
  <c r="BE1077" i="5" s="1"/>
  <c r="BJ1077" i="5" s="1"/>
  <c r="BN1077" i="5" s="1"/>
  <c r="CR1077" i="5"/>
  <c r="CL1077" i="5"/>
  <c r="CI1077" i="5"/>
  <c r="CF1077" i="5"/>
  <c r="CE1077" i="5"/>
  <c r="CD1077" i="5"/>
  <c r="CC1077" i="5"/>
  <c r="CB1077" i="5"/>
  <c r="CA1077" i="5"/>
  <c r="BZ1077" i="5"/>
  <c r="BY1077" i="5"/>
  <c r="BX1077" i="5"/>
  <c r="BT1077" i="5"/>
  <c r="BS1077" i="5"/>
  <c r="BR1077" i="5"/>
  <c r="BQ1077" i="5"/>
  <c r="BM1077" i="5"/>
  <c r="BL1077" i="5"/>
  <c r="BH1077" i="5"/>
  <c r="BF1077" i="5"/>
  <c r="AX1077" i="5"/>
  <c r="AK840" i="7"/>
  <c r="AJ840" i="7"/>
  <c r="AH840" i="7"/>
  <c r="J840" i="7"/>
  <c r="B840" i="7" s="1"/>
  <c r="AL840" i="7" s="1"/>
  <c r="AU1077" i="5"/>
  <c r="CT1077" i="5" s="1"/>
  <c r="AS1077" i="5"/>
  <c r="CU1077" i="5" s="1"/>
  <c r="AQ1077" i="5"/>
  <c r="CS1077" i="5" s="1"/>
  <c r="AO1077" i="5"/>
  <c r="AM1077" i="5"/>
  <c r="AK1077" i="5"/>
  <c r="AI1077" i="5"/>
  <c r="CQ1077" i="5" s="1"/>
  <c r="AG1077" i="5"/>
  <c r="CK1077" i="5" s="1"/>
  <c r="AD1077" i="5"/>
  <c r="CO1077" i="5" s="1"/>
  <c r="AC1077" i="5"/>
  <c r="AB1077" i="5"/>
  <c r="AA1077" i="5"/>
  <c r="AE1078" i="2"/>
  <c r="AA1078" i="2"/>
  <c r="Z1078" i="2"/>
  <c r="X1078" i="2"/>
  <c r="W1078" i="2"/>
  <c r="P1078" i="2"/>
  <c r="Y882" i="6"/>
  <c r="V882" i="6"/>
  <c r="U882" i="6"/>
  <c r="Z1076" i="5"/>
  <c r="CN1076" i="5" s="1"/>
  <c r="CR1076" i="5"/>
  <c r="CL1076" i="5"/>
  <c r="CI1076" i="5"/>
  <c r="CF1076" i="5"/>
  <c r="CE1076" i="5"/>
  <c r="CD1076" i="5"/>
  <c r="CC1076" i="5"/>
  <c r="CB1076" i="5"/>
  <c r="CA1076" i="5"/>
  <c r="BZ1076" i="5"/>
  <c r="BY1076" i="5"/>
  <c r="BX1076" i="5"/>
  <c r="BT1076" i="5"/>
  <c r="BS1076" i="5"/>
  <c r="BR1076" i="5"/>
  <c r="BQ1076" i="5"/>
  <c r="BM1076" i="5"/>
  <c r="BL1076" i="5"/>
  <c r="BH1076" i="5"/>
  <c r="BF1076" i="5"/>
  <c r="AX1076" i="5"/>
  <c r="AE1077" i="2"/>
  <c r="AA1077" i="2"/>
  <c r="Z1077" i="2"/>
  <c r="X1077" i="2"/>
  <c r="W1077" i="2"/>
  <c r="P1077" i="2"/>
  <c r="AU1076" i="5"/>
  <c r="CH1076" i="5" s="1"/>
  <c r="AS1076" i="5"/>
  <c r="CU1076" i="5" s="1"/>
  <c r="AQ1076" i="5"/>
  <c r="CS1076" i="5" s="1"/>
  <c r="AO1076" i="5"/>
  <c r="AM1076" i="5"/>
  <c r="AK1076" i="5"/>
  <c r="AI1076" i="5"/>
  <c r="CQ1076" i="5" s="1"/>
  <c r="AG1076" i="5"/>
  <c r="CK1076" i="5" s="1"/>
  <c r="AD1076" i="5"/>
  <c r="BV1076" i="5" s="1"/>
  <c r="AC1076" i="5"/>
  <c r="AB1076" i="5"/>
  <c r="AA1076" i="5"/>
  <c r="AK839" i="7"/>
  <c r="AJ839" i="7"/>
  <c r="AH839" i="7"/>
  <c r="J839" i="7"/>
  <c r="B839" i="7" s="1"/>
  <c r="AL839" i="7" s="1"/>
  <c r="Y881" i="6"/>
  <c r="V881" i="6"/>
  <c r="U881" i="6"/>
  <c r="Z1075" i="5"/>
  <c r="BE1075" i="5" s="1"/>
  <c r="BJ1075" i="5" s="1"/>
  <c r="BN1075" i="5" s="1"/>
  <c r="CR1075" i="5"/>
  <c r="CL1075" i="5"/>
  <c r="CI1075" i="5"/>
  <c r="CF1075" i="5"/>
  <c r="CE1075" i="5"/>
  <c r="CD1075" i="5"/>
  <c r="CC1075" i="5"/>
  <c r="CB1075" i="5"/>
  <c r="CA1075" i="5"/>
  <c r="BZ1075" i="5"/>
  <c r="BY1075" i="5"/>
  <c r="BX1075" i="5"/>
  <c r="BT1075" i="5"/>
  <c r="BS1075" i="5"/>
  <c r="BR1075" i="5"/>
  <c r="BQ1075" i="5"/>
  <c r="BM1075" i="5"/>
  <c r="BL1075" i="5"/>
  <c r="BH1075" i="5"/>
  <c r="BF1075" i="5"/>
  <c r="AX1075" i="5"/>
  <c r="AC1075" i="5"/>
  <c r="AB1075" i="5"/>
  <c r="AA1075" i="5"/>
  <c r="AE1076" i="2"/>
  <c r="AA1076" i="2"/>
  <c r="Z1076" i="2"/>
  <c r="X1076" i="2"/>
  <c r="W1076" i="2"/>
  <c r="P1076" i="2"/>
  <c r="AU1075" i="5"/>
  <c r="AS1075" i="5"/>
  <c r="CU1075" i="5" s="1"/>
  <c r="AQ1075" i="5"/>
  <c r="AO1075" i="5"/>
  <c r="AM1075" i="5"/>
  <c r="AK1075" i="5"/>
  <c r="AI1075" i="5"/>
  <c r="CM1075" i="5" s="1"/>
  <c r="AG1075" i="5"/>
  <c r="CK1075" i="5" s="1"/>
  <c r="AD1075" i="5"/>
  <c r="BV1075" i="5" s="1"/>
  <c r="AK838" i="7"/>
  <c r="AJ838" i="7"/>
  <c r="AH838" i="7"/>
  <c r="J838" i="7"/>
  <c r="B838" i="7" s="1"/>
  <c r="AL838" i="7" s="1"/>
  <c r="Y880" i="6"/>
  <c r="V880" i="6"/>
  <c r="U880" i="6"/>
  <c r="Z1074" i="5"/>
  <c r="BE1074" i="5" s="1"/>
  <c r="BJ1074" i="5" s="1"/>
  <c r="BN1074" i="5" s="1"/>
  <c r="CR1074" i="5"/>
  <c r="CL1074" i="5"/>
  <c r="CI1074" i="5"/>
  <c r="CF1074" i="5"/>
  <c r="CE1074" i="5"/>
  <c r="CD1074" i="5"/>
  <c r="CC1074" i="5"/>
  <c r="CB1074" i="5"/>
  <c r="CA1074" i="5"/>
  <c r="BZ1074" i="5"/>
  <c r="BY1074" i="5"/>
  <c r="BX1074" i="5"/>
  <c r="BT1074" i="5"/>
  <c r="BS1074" i="5"/>
  <c r="BR1074" i="5"/>
  <c r="BQ1074" i="5"/>
  <c r="BM1074" i="5"/>
  <c r="BL1074" i="5"/>
  <c r="BH1074" i="5"/>
  <c r="BF1074" i="5"/>
  <c r="AX1074" i="5"/>
  <c r="AC1074" i="5"/>
  <c r="AA1074" i="5"/>
  <c r="AB1074" i="5"/>
  <c r="AK837" i="7"/>
  <c r="AJ837" i="7"/>
  <c r="AH837" i="7"/>
  <c r="J837" i="7"/>
  <c r="B837" i="7" s="1"/>
  <c r="AL837" i="7" s="1"/>
  <c r="AU1074" i="5"/>
  <c r="CH1074" i="5" s="1"/>
  <c r="AS1074" i="5"/>
  <c r="CU1074" i="5" s="1"/>
  <c r="AQ1074" i="5"/>
  <c r="CS1074" i="5" s="1"/>
  <c r="AO1074" i="5"/>
  <c r="AM1074" i="5"/>
  <c r="AK1074" i="5"/>
  <c r="AI1074" i="5"/>
  <c r="CM1074" i="5" s="1"/>
  <c r="AG1074" i="5"/>
  <c r="CK1074" i="5" s="1"/>
  <c r="AD1074" i="5"/>
  <c r="BV1074" i="5" s="1"/>
  <c r="AE1075" i="2"/>
  <c r="AA1075" i="2"/>
  <c r="Z1075" i="2"/>
  <c r="X1075" i="2"/>
  <c r="W1075" i="2"/>
  <c r="P1075" i="2"/>
  <c r="Y879" i="6"/>
  <c r="V879" i="6"/>
  <c r="U879" i="6"/>
  <c r="CR1073" i="5"/>
  <c r="CL1073" i="5"/>
  <c r="CI1073" i="5"/>
  <c r="CF1073" i="5"/>
  <c r="CE1073" i="5"/>
  <c r="CD1073" i="5"/>
  <c r="CC1073" i="5"/>
  <c r="CB1073" i="5"/>
  <c r="CA1073" i="5"/>
  <c r="BZ1073" i="5"/>
  <c r="BY1073" i="5"/>
  <c r="BX1073" i="5"/>
  <c r="BT1073" i="5"/>
  <c r="BS1073" i="5"/>
  <c r="BR1073" i="5"/>
  <c r="BQ1073" i="5"/>
  <c r="BM1073" i="5"/>
  <c r="BL1073" i="5"/>
  <c r="BH1073" i="5"/>
  <c r="BF1073" i="5"/>
  <c r="AX1073" i="5"/>
  <c r="AE1074" i="2"/>
  <c r="AA1074" i="2"/>
  <c r="Z1074" i="2"/>
  <c r="X1074" i="2"/>
  <c r="W1074" i="2"/>
  <c r="P1074" i="2"/>
  <c r="Z1073" i="5"/>
  <c r="CN1073" i="5" s="1"/>
  <c r="AC1073" i="5"/>
  <c r="AA1073" i="5"/>
  <c r="AB1073" i="5"/>
  <c r="AU1073" i="5"/>
  <c r="CT1073" i="5" s="1"/>
  <c r="AS1073" i="5"/>
  <c r="CU1073" i="5" s="1"/>
  <c r="AQ1073" i="5"/>
  <c r="CG1073" i="5" s="1"/>
  <c r="AO1073" i="5"/>
  <c r="AM1073" i="5"/>
  <c r="AK1073" i="5"/>
  <c r="AI1073" i="5"/>
  <c r="CM1073" i="5" s="1"/>
  <c r="AG1073" i="5"/>
  <c r="CK1073" i="5" s="1"/>
  <c r="AD1073" i="5"/>
  <c r="CJ1073" i="5" s="1"/>
  <c r="AK836" i="7"/>
  <c r="AJ836" i="7"/>
  <c r="AH836" i="7"/>
  <c r="J836" i="7"/>
  <c r="B836" i="7" s="1"/>
  <c r="AL836" i="7" s="1"/>
  <c r="Y878" i="6"/>
  <c r="V878" i="6"/>
  <c r="U878" i="6"/>
  <c r="CR1072" i="5"/>
  <c r="CL1072" i="5"/>
  <c r="CI1072" i="5"/>
  <c r="CF1072" i="5"/>
  <c r="CE1072" i="5"/>
  <c r="CD1072" i="5"/>
  <c r="CC1072" i="5"/>
  <c r="CB1072" i="5"/>
  <c r="CA1072" i="5"/>
  <c r="BZ1072" i="5"/>
  <c r="BY1072" i="5"/>
  <c r="BX1072" i="5"/>
  <c r="BT1072" i="5"/>
  <c r="BS1072" i="5"/>
  <c r="BR1072" i="5"/>
  <c r="BQ1072" i="5"/>
  <c r="BM1072" i="5"/>
  <c r="BL1072" i="5"/>
  <c r="BH1072" i="5"/>
  <c r="BF1072" i="5"/>
  <c r="AX1072" i="5"/>
  <c r="AF1073" i="2"/>
  <c r="AE1073" i="2"/>
  <c r="AA1073" i="2"/>
  <c r="Z1073" i="2"/>
  <c r="X1073" i="2"/>
  <c r="W1073" i="2"/>
  <c r="P1073" i="2"/>
  <c r="AU1072" i="5"/>
  <c r="AS1072" i="5"/>
  <c r="CU1072" i="5" s="1"/>
  <c r="AQ1072" i="5"/>
  <c r="AO1072" i="5"/>
  <c r="AM1072" i="5"/>
  <c r="AK1072" i="5"/>
  <c r="AI1072" i="5"/>
  <c r="CQ1072" i="5" s="1"/>
  <c r="AG1072" i="5"/>
  <c r="CK1072" i="5" s="1"/>
  <c r="AD1072" i="5"/>
  <c r="CJ1072" i="5" s="1"/>
  <c r="AC1072" i="5"/>
  <c r="AB1072" i="5"/>
  <c r="AA1072" i="5"/>
  <c r="Z1072" i="5"/>
  <c r="BE1072" i="5" s="1"/>
  <c r="BJ1072" i="5" s="1"/>
  <c r="BN1072" i="5" s="1"/>
  <c r="AK835" i="7"/>
  <c r="AJ835" i="7"/>
  <c r="AH835" i="7"/>
  <c r="J835" i="7"/>
  <c r="B835" i="7" s="1"/>
  <c r="AL835" i="7" s="1"/>
  <c r="Y877" i="6"/>
  <c r="V877" i="6"/>
  <c r="U877" i="6"/>
  <c r="CR1071" i="5"/>
  <c r="CL1071" i="5"/>
  <c r="CI1071" i="5"/>
  <c r="CF1071" i="5"/>
  <c r="CE1071" i="5"/>
  <c r="CD1071" i="5"/>
  <c r="CC1071" i="5"/>
  <c r="CB1071" i="5"/>
  <c r="CA1071" i="5"/>
  <c r="BZ1071" i="5"/>
  <c r="BY1071" i="5"/>
  <c r="BX1071" i="5"/>
  <c r="BT1071" i="5"/>
  <c r="BS1071" i="5"/>
  <c r="BR1071" i="5"/>
  <c r="BQ1071" i="5"/>
  <c r="BM1071" i="5"/>
  <c r="BL1071" i="5"/>
  <c r="BH1071" i="5"/>
  <c r="BF1071" i="5"/>
  <c r="AX1071" i="5"/>
  <c r="Z1071" i="5"/>
  <c r="CN1071" i="5" s="1"/>
  <c r="AP1121" i="5" l="1"/>
  <c r="AN1121" i="5"/>
  <c r="CG1072" i="5"/>
  <c r="AT1121" i="5"/>
  <c r="CT1072" i="5"/>
  <c r="AV1121" i="5"/>
  <c r="AI841" i="7"/>
  <c r="CS1075" i="5"/>
  <c r="CG1079" i="5"/>
  <c r="CT1075" i="5"/>
  <c r="BE1078" i="5"/>
  <c r="BJ1078" i="5" s="1"/>
  <c r="BN1078" i="5" s="1"/>
  <c r="AI842" i="7"/>
  <c r="CS1080" i="5"/>
  <c r="CG1080" i="5"/>
  <c r="BV1080" i="5"/>
  <c r="CO1080" i="5"/>
  <c r="CJ1080" i="5"/>
  <c r="CT1080" i="5"/>
  <c r="CH1080" i="5"/>
  <c r="CN1079" i="5"/>
  <c r="CQ1079" i="5"/>
  <c r="CM1080" i="5"/>
  <c r="CQ1080" i="5"/>
  <c r="BE1079" i="5"/>
  <c r="BJ1079" i="5" s="1"/>
  <c r="BN1079" i="5" s="1"/>
  <c r="AI843" i="7"/>
  <c r="CO1079" i="5"/>
  <c r="CH1079" i="5"/>
  <c r="BK1078" i="5"/>
  <c r="CN1078" i="5"/>
  <c r="CJ1079" i="5"/>
  <c r="BV1077" i="5"/>
  <c r="AI839" i="7"/>
  <c r="AI840" i="7"/>
  <c r="BK1079" i="5"/>
  <c r="BK1076" i="5"/>
  <c r="CP1076" i="5"/>
  <c r="CM1078" i="5"/>
  <c r="CT1076" i="5"/>
  <c r="CG1078" i="5"/>
  <c r="CG1077" i="5"/>
  <c r="CH1078" i="5"/>
  <c r="BE1076" i="5"/>
  <c r="BJ1076" i="5" s="1"/>
  <c r="BN1076" i="5" s="1"/>
  <c r="CH1077" i="5"/>
  <c r="CJ1078" i="5"/>
  <c r="CM1077" i="5"/>
  <c r="BV1078" i="5"/>
  <c r="AI835" i="7"/>
  <c r="CG1075" i="5"/>
  <c r="CN1077" i="5"/>
  <c r="CP1077" i="5"/>
  <c r="CQ1073" i="5"/>
  <c r="CQ1075" i="5"/>
  <c r="CJ1077" i="5"/>
  <c r="CM1076" i="5"/>
  <c r="BK1077" i="5"/>
  <c r="CH1075" i="5"/>
  <c r="CO1076" i="5"/>
  <c r="CG1076" i="5"/>
  <c r="CG1074" i="5"/>
  <c r="CJ1076" i="5"/>
  <c r="CO1073" i="5"/>
  <c r="CQ1074" i="5"/>
  <c r="CJ1074" i="5"/>
  <c r="BV1072" i="5"/>
  <c r="CT1074" i="5"/>
  <c r="CJ1075" i="5"/>
  <c r="CN1074" i="5"/>
  <c r="CO1074" i="5"/>
  <c r="CP1072" i="5"/>
  <c r="CP1074" i="5"/>
  <c r="CO1075" i="5"/>
  <c r="AI838" i="7"/>
  <c r="CP1075" i="5"/>
  <c r="CN1075" i="5"/>
  <c r="BK1075" i="5"/>
  <c r="AI837" i="7"/>
  <c r="BK1074" i="5"/>
  <c r="CH1073" i="5"/>
  <c r="CP1073" i="5"/>
  <c r="CS1073" i="5"/>
  <c r="BK1072" i="5"/>
  <c r="BE1073" i="5"/>
  <c r="BJ1073" i="5" s="1"/>
  <c r="BN1073" i="5" s="1"/>
  <c r="CM1072" i="5"/>
  <c r="BV1073" i="5"/>
  <c r="CN1072" i="5"/>
  <c r="BK1073" i="5"/>
  <c r="AI836" i="7"/>
  <c r="CH1072" i="5"/>
  <c r="CS1072" i="5"/>
  <c r="CO1072" i="5"/>
  <c r="BK1071" i="5"/>
  <c r="CP1071" i="5"/>
  <c r="BE1071" i="5"/>
  <c r="BJ1071" i="5" s="1"/>
  <c r="BN1071" i="5" s="1"/>
  <c r="AF1072" i="2"/>
  <c r="AE1072" i="2"/>
  <c r="AA1072" i="2"/>
  <c r="Z1072" i="2"/>
  <c r="X1072" i="2"/>
  <c r="W1072" i="2"/>
  <c r="P1072" i="2"/>
  <c r="AU1071" i="5"/>
  <c r="AS1071" i="5"/>
  <c r="CU1071" i="5" s="1"/>
  <c r="AQ1071" i="5"/>
  <c r="AO1071" i="5"/>
  <c r="AM1071" i="5"/>
  <c r="AK1071" i="5"/>
  <c r="AI1071" i="5"/>
  <c r="AG1071" i="5"/>
  <c r="CK1071" i="5" s="1"/>
  <c r="AD1071" i="5"/>
  <c r="AC1071" i="5"/>
  <c r="AB1071" i="5"/>
  <c r="AA1071" i="5"/>
  <c r="AK834" i="7"/>
  <c r="AJ834" i="7"/>
  <c r="AH834" i="7"/>
  <c r="J834" i="7"/>
  <c r="B834" i="7" s="1"/>
  <c r="AL834" i="7" s="1"/>
  <c r="Y876" i="6"/>
  <c r="V876" i="6"/>
  <c r="U876" i="6"/>
  <c r="AA1070" i="5"/>
  <c r="Z1070" i="5"/>
  <c r="CP1070" i="5" s="1"/>
  <c r="AF1071" i="2"/>
  <c r="AE1071" i="2"/>
  <c r="AA1071" i="2"/>
  <c r="Z1071" i="2"/>
  <c r="X1071" i="2"/>
  <c r="W1071" i="2"/>
  <c r="P1071" i="2"/>
  <c r="CR1070" i="5"/>
  <c r="CL1070" i="5"/>
  <c r="CI1070" i="5"/>
  <c r="CF1070" i="5"/>
  <c r="CE1070" i="5"/>
  <c r="CD1070" i="5"/>
  <c r="CC1070" i="5"/>
  <c r="CB1070" i="5"/>
  <c r="CA1070" i="5"/>
  <c r="BZ1070" i="5"/>
  <c r="BY1070" i="5"/>
  <c r="BX1070" i="5"/>
  <c r="BT1070" i="5"/>
  <c r="BS1070" i="5"/>
  <c r="BR1070" i="5"/>
  <c r="BQ1070" i="5"/>
  <c r="BM1070" i="5"/>
  <c r="BL1070" i="5"/>
  <c r="BH1070" i="5"/>
  <c r="BF1070" i="5"/>
  <c r="AX1070" i="5"/>
  <c r="AK833" i="7"/>
  <c r="AJ833" i="7"/>
  <c r="AH833" i="7"/>
  <c r="J833" i="7"/>
  <c r="B833" i="7" s="1"/>
  <c r="AL833" i="7" s="1"/>
  <c r="Y875" i="6"/>
  <c r="V875" i="6"/>
  <c r="U875" i="6"/>
  <c r="AU1070" i="5"/>
  <c r="CT1070" i="5" s="1"/>
  <c r="AS1070" i="5"/>
  <c r="CU1070" i="5" s="1"/>
  <c r="AQ1070" i="5"/>
  <c r="CS1070" i="5" s="1"/>
  <c r="AO1070" i="5"/>
  <c r="AM1070" i="5"/>
  <c r="AK1070" i="5"/>
  <c r="AI1070" i="5"/>
  <c r="CM1070" i="5" s="1"/>
  <c r="AG1070" i="5"/>
  <c r="CK1070" i="5" s="1"/>
  <c r="AD1070" i="5"/>
  <c r="BV1070" i="5" s="1"/>
  <c r="AC1070" i="5"/>
  <c r="AB1070" i="5"/>
  <c r="AF1070" i="2"/>
  <c r="AE1070" i="2"/>
  <c r="AA1070" i="2"/>
  <c r="Z1070" i="2"/>
  <c r="X1070" i="2"/>
  <c r="W1070" i="2"/>
  <c r="P1070" i="2"/>
  <c r="Z1069" i="5"/>
  <c r="CN1069" i="5" s="1"/>
  <c r="CR1069" i="5"/>
  <c r="CL1069" i="5"/>
  <c r="CI1069" i="5"/>
  <c r="CF1069" i="5"/>
  <c r="CE1069" i="5"/>
  <c r="CD1069" i="5"/>
  <c r="CC1069" i="5"/>
  <c r="CB1069" i="5"/>
  <c r="CA1069" i="5"/>
  <c r="BZ1069" i="5"/>
  <c r="BY1069" i="5"/>
  <c r="BX1069" i="5"/>
  <c r="BT1069" i="5"/>
  <c r="BS1069" i="5"/>
  <c r="BR1069" i="5"/>
  <c r="BQ1069" i="5"/>
  <c r="BM1069" i="5"/>
  <c r="BL1069" i="5"/>
  <c r="BH1069" i="5"/>
  <c r="BF1069" i="5"/>
  <c r="AX1069" i="5"/>
  <c r="AC1069" i="5"/>
  <c r="AA1069" i="5"/>
  <c r="AB1069" i="5"/>
  <c r="AU1069" i="5"/>
  <c r="CT1069" i="5" s="1"/>
  <c r="AS1069" i="5"/>
  <c r="CU1069" i="5" s="1"/>
  <c r="AQ1069" i="5"/>
  <c r="CS1069" i="5" s="1"/>
  <c r="AO1069" i="5"/>
  <c r="AM1069" i="5"/>
  <c r="AK1069" i="5"/>
  <c r="AI1069" i="5"/>
  <c r="CQ1069" i="5" s="1"/>
  <c r="AG1069" i="5"/>
  <c r="CK1069" i="5" s="1"/>
  <c r="AD1069" i="5"/>
  <c r="CJ1069" i="5" s="1"/>
  <c r="AK832" i="7"/>
  <c r="AJ832" i="7"/>
  <c r="AH832" i="7"/>
  <c r="J832" i="7"/>
  <c r="B832" i="7" s="1"/>
  <c r="AL832" i="7" s="1"/>
  <c r="Y874" i="6"/>
  <c r="V874" i="6"/>
  <c r="U874" i="6"/>
  <c r="AX1068" i="5"/>
  <c r="Z1068" i="5"/>
  <c r="CP1068" i="5" s="1"/>
  <c r="AF1069" i="2"/>
  <c r="AF1068" i="2"/>
  <c r="AF1067" i="2"/>
  <c r="AE1069" i="2"/>
  <c r="AA1069" i="2"/>
  <c r="Z1069" i="2"/>
  <c r="X1069" i="2"/>
  <c r="W1069" i="2"/>
  <c r="P1069" i="2"/>
  <c r="CR1068" i="5"/>
  <c r="CL1068" i="5"/>
  <c r="CI1068" i="5"/>
  <c r="CF1068" i="5"/>
  <c r="CE1068" i="5"/>
  <c r="CD1068" i="5"/>
  <c r="CC1068" i="5"/>
  <c r="CB1068" i="5"/>
  <c r="CA1068" i="5"/>
  <c r="BZ1068" i="5"/>
  <c r="BY1068" i="5"/>
  <c r="BX1068" i="5"/>
  <c r="BT1068" i="5"/>
  <c r="BS1068" i="5"/>
  <c r="BR1068" i="5"/>
  <c r="BQ1068" i="5"/>
  <c r="BM1068" i="5"/>
  <c r="BL1068" i="5"/>
  <c r="BH1068" i="5"/>
  <c r="BF1068" i="5"/>
  <c r="AU1068" i="5"/>
  <c r="CH1068" i="5" s="1"/>
  <c r="AS1068" i="5"/>
  <c r="CU1068" i="5" s="1"/>
  <c r="AQ1068" i="5"/>
  <c r="CS1068" i="5" s="1"/>
  <c r="AO1068" i="5"/>
  <c r="AM1068" i="5"/>
  <c r="AK1068" i="5"/>
  <c r="AI1068" i="5"/>
  <c r="CQ1068" i="5" s="1"/>
  <c r="AG1068" i="5"/>
  <c r="CK1068" i="5" s="1"/>
  <c r="AD1068" i="5"/>
  <c r="AC1068" i="5"/>
  <c r="AB1068" i="5"/>
  <c r="AA1068" i="5"/>
  <c r="AK831" i="7"/>
  <c r="AJ831" i="7"/>
  <c r="AH831" i="7"/>
  <c r="J831" i="7"/>
  <c r="B831" i="7" s="1"/>
  <c r="AL831" i="7" s="1"/>
  <c r="Y873" i="6"/>
  <c r="V873" i="6"/>
  <c r="U873" i="6"/>
  <c r="AK830" i="7"/>
  <c r="AJ830" i="7"/>
  <c r="AH830" i="7"/>
  <c r="J830" i="7"/>
  <c r="B830" i="7" s="1"/>
  <c r="AL830" i="7" s="1"/>
  <c r="Y872" i="6"/>
  <c r="V872" i="6"/>
  <c r="U872" i="6"/>
  <c r="CR1067" i="5"/>
  <c r="CL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BV1069" i="5" l="1"/>
  <c r="AI834" i="7"/>
  <c r="CQ1070" i="5"/>
  <c r="CO1069" i="5"/>
  <c r="AI833" i="7"/>
  <c r="CM1071" i="5"/>
  <c r="CQ1071" i="5"/>
  <c r="CS1071" i="5"/>
  <c r="CG1071" i="5"/>
  <c r="BV1071" i="5"/>
  <c r="CJ1071" i="5"/>
  <c r="CO1071" i="5"/>
  <c r="CT1071" i="5"/>
  <c r="CH1071" i="5"/>
  <c r="AI832" i="7"/>
  <c r="CO1070" i="5"/>
  <c r="CG1070" i="5"/>
  <c r="CH1070" i="5"/>
  <c r="CJ1070" i="5"/>
  <c r="BE1070" i="5"/>
  <c r="BJ1070" i="5" s="1"/>
  <c r="BN1070" i="5" s="1"/>
  <c r="CN1070" i="5"/>
  <c r="BK1070" i="5"/>
  <c r="AI831" i="7"/>
  <c r="CM1069" i="5"/>
  <c r="CG1069" i="5"/>
  <c r="CH1069" i="5"/>
  <c r="CP1069" i="5"/>
  <c r="BE1069" i="5"/>
  <c r="BJ1069" i="5" s="1"/>
  <c r="BN1069" i="5" s="1"/>
  <c r="BK1069" i="5"/>
  <c r="CM1068" i="5"/>
  <c r="CT1068" i="5"/>
  <c r="CG1068" i="5"/>
  <c r="BK1068" i="5"/>
  <c r="CJ1068" i="5"/>
  <c r="CJ1067" i="5"/>
  <c r="BE1068" i="5"/>
  <c r="BJ1068" i="5" s="1"/>
  <c r="BN1068" i="5" s="1"/>
  <c r="CN1068" i="5"/>
  <c r="BV1068" i="5"/>
  <c r="CO1068" i="5"/>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AS1042" i="5"/>
  <c r="CU1042" i="5" s="1"/>
  <c r="AQ1042" i="5"/>
  <c r="AO1042" i="5"/>
  <c r="AP1120" i="5" s="1"/>
  <c r="AM1042" i="5"/>
  <c r="AK1042" i="5"/>
  <c r="AN1120" i="5" s="1"/>
  <c r="AI1042" i="5"/>
  <c r="AG1042" i="5"/>
  <c r="CK1042" i="5" s="1"/>
  <c r="AD1042" i="5"/>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CM1042" i="5" l="1"/>
  <c r="AJ1120" i="5"/>
  <c r="CH1042" i="5"/>
  <c r="AV1120" i="5"/>
  <c r="CJ1042" i="5"/>
  <c r="AH1120" i="5"/>
  <c r="CG1042" i="5"/>
  <c r="AT1120" i="5"/>
  <c r="BE1042" i="5"/>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109" i="5"/>
  <c r="AG1110"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AS1011" i="5"/>
  <c r="CU1011" i="5" s="1"/>
  <c r="AQ1011" i="5"/>
  <c r="AO1011" i="5"/>
  <c r="AM1011" i="5"/>
  <c r="AK1011" i="5"/>
  <c r="AI1011" i="5"/>
  <c r="AG1011" i="5"/>
  <c r="CK1011" i="5" s="1"/>
  <c r="AD1011" i="5"/>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P1119" i="5" l="1"/>
  <c r="CO1011" i="5"/>
  <c r="AH1119" i="5"/>
  <c r="CQ1011" i="5"/>
  <c r="AJ1119" i="5"/>
  <c r="AN1119" i="5"/>
  <c r="CH1011" i="5"/>
  <c r="AV1119" i="5"/>
  <c r="CG1011" i="5"/>
  <c r="AT1119" i="5"/>
  <c r="AI775" i="7"/>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118" i="5" l="1"/>
  <c r="AP1118" i="5"/>
  <c r="CS981" i="5"/>
  <c r="AT1118" i="5"/>
  <c r="CO981" i="5"/>
  <c r="AH1118" i="5"/>
  <c r="CT981" i="5"/>
  <c r="AV1118" i="5"/>
  <c r="CM981" i="5"/>
  <c r="AJ1118"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117" i="5" l="1"/>
  <c r="AP1117" i="5"/>
  <c r="AH1117" i="5"/>
  <c r="CG950" i="5"/>
  <c r="AT1117" i="5"/>
  <c r="CH950" i="5"/>
  <c r="AV1117" i="5"/>
  <c r="CM950" i="5"/>
  <c r="AJ1117"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116" i="5" l="1"/>
  <c r="AT1116" i="5"/>
  <c r="AV1116" i="5"/>
  <c r="AP1116" i="5"/>
  <c r="AJ1116" i="5"/>
  <c r="AN1116"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115" i="5"/>
  <c r="BE919" i="5"/>
  <c r="BJ919" i="5" s="1"/>
  <c r="BN919" i="5" s="1"/>
  <c r="BE921" i="5"/>
  <c r="BJ921" i="5" s="1"/>
  <c r="BN921" i="5" s="1"/>
  <c r="BK920" i="5"/>
  <c r="CG920" i="5"/>
  <c r="AP1114"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109"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105"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115"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115" i="5" l="1"/>
  <c r="CQ889" i="5"/>
  <c r="AJ1115" i="5"/>
  <c r="AT1115" i="5"/>
  <c r="CK889" i="5"/>
  <c r="CS889" i="5"/>
  <c r="AU1109" i="5"/>
  <c r="CJ889" i="5"/>
  <c r="AH1115"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114" i="5" l="1"/>
  <c r="AN1113"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109"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114" i="5" l="1"/>
  <c r="AT1114" i="5"/>
  <c r="AV1114" i="5"/>
  <c r="CK858" i="5"/>
  <c r="BV858" i="5"/>
  <c r="AH1114"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111"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109"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110" i="5"/>
  <c r="AE839" i="2"/>
  <c r="AA839" i="2"/>
  <c r="Z839" i="2"/>
  <c r="X839" i="2"/>
  <c r="W839" i="2"/>
  <c r="P839" i="2"/>
  <c r="O874" i="7"/>
  <c r="G874"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113"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113" i="5" l="1"/>
  <c r="AJ1113" i="5"/>
  <c r="AT1113" i="5"/>
  <c r="AV1111" i="5"/>
  <c r="AV1113" i="5"/>
  <c r="CK828" i="5"/>
  <c r="AJ1111"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112"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112" i="5" l="1"/>
  <c r="AT1112" i="5"/>
  <c r="AJ1112" i="5"/>
  <c r="AP1112" i="5"/>
  <c r="AH1112" i="5"/>
  <c r="AV1112" i="5"/>
  <c r="CK797" i="5"/>
  <c r="AJ1110" i="5"/>
  <c r="AV1110"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J1109"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A900" i="6" s="1"/>
  <c r="A901" i="6" s="1"/>
  <c r="A902" i="6" s="1"/>
  <c r="A903" i="6" s="1"/>
  <c r="A904" i="6" s="1"/>
  <c r="A905" i="6" s="1"/>
  <c r="A906" i="6" s="1"/>
  <c r="A907" i="6" s="1"/>
  <c r="A908"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74" i="6" s="1"/>
  <c r="F876" i="6" s="1"/>
  <c r="F878" i="6" s="1"/>
  <c r="F880" i="6" s="1"/>
  <c r="F882" i="6" s="1"/>
  <c r="F884" i="6" s="1"/>
  <c r="F886" i="6" s="1"/>
  <c r="F888" i="6" s="1"/>
  <c r="F890" i="6" s="1"/>
  <c r="F892" i="6" s="1"/>
  <c r="F894" i="6" s="1"/>
  <c r="F896" i="6" s="1"/>
  <c r="F898" i="6" s="1"/>
  <c r="F900" i="6" s="1"/>
  <c r="F902" i="6" s="1"/>
  <c r="F904" i="6" s="1"/>
  <c r="F906" i="6" s="1"/>
  <c r="F908"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F873" i="6" s="1"/>
  <c r="F875" i="6" s="1"/>
  <c r="F877" i="6" s="1"/>
  <c r="F879" i="6" s="1"/>
  <c r="F881" i="6" s="1"/>
  <c r="F883" i="6" s="1"/>
  <c r="F885" i="6" s="1"/>
  <c r="F887" i="6" s="1"/>
  <c r="F889" i="6" s="1"/>
  <c r="F891" i="6" s="1"/>
  <c r="F893" i="6" s="1"/>
  <c r="F895" i="6" s="1"/>
  <c r="F897" i="6" s="1"/>
  <c r="F899" i="6" s="1"/>
  <c r="F901" i="6" s="1"/>
  <c r="F903" i="6" s="1"/>
  <c r="F905" i="6" s="1"/>
  <c r="F907"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109"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AW1068" i="5" s="1"/>
  <c r="AW1069" i="5" s="1"/>
  <c r="AW1070" i="5" s="1"/>
  <c r="AW1071" i="5" s="1"/>
  <c r="AW1072" i="5" s="1"/>
  <c r="AW1073" i="5" s="1"/>
  <c r="AW1074" i="5" s="1"/>
  <c r="AW1075" i="5" s="1"/>
  <c r="AW1076" i="5" s="1"/>
  <c r="AW1077" i="5" s="1"/>
  <c r="AW1078" i="5" s="1"/>
  <c r="AW1079" i="5" s="1"/>
  <c r="AW1080" i="5" s="1"/>
  <c r="AW1081" i="5" s="1"/>
  <c r="AW1082" i="5" s="1"/>
  <c r="AW1083" i="5" s="1"/>
  <c r="AW1084" i="5" s="1"/>
  <c r="AW1085" i="5" s="1"/>
  <c r="AW1086" i="5" s="1"/>
  <c r="AW1087" i="5" s="1"/>
  <c r="AW1088" i="5" s="1"/>
  <c r="AW1089" i="5" s="1"/>
  <c r="AW1090" i="5" s="1"/>
  <c r="AW1091" i="5" s="1"/>
  <c r="AW1092" i="5" s="1"/>
  <c r="AW1093" i="5" s="1"/>
  <c r="AW1094" i="5" s="1"/>
  <c r="AW1095" i="5" s="1"/>
  <c r="AW1096" i="5" s="1"/>
  <c r="AW1097" i="5" s="1"/>
  <c r="AW1098" i="5" s="1"/>
  <c r="AW1099" i="5" s="1"/>
  <c r="AW1100" i="5" s="1"/>
  <c r="AW1101" i="5" s="1"/>
  <c r="AW1102" i="5" s="1"/>
  <c r="AW1103"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111" i="5"/>
  <c r="AS581" i="5"/>
  <c r="CU581" i="5" s="1"/>
  <c r="AG581" i="5"/>
  <c r="CK581" i="5" s="1"/>
  <c r="X874"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74"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74"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Y1068" i="5" s="1"/>
  <c r="Y1069" i="5" s="1"/>
  <c r="Y1070" i="5" s="1"/>
  <c r="Y1071" i="5" s="1"/>
  <c r="Y1072" i="5" s="1"/>
  <c r="Y1073" i="5" s="1"/>
  <c r="Y1074" i="5" s="1"/>
  <c r="Y1075" i="5" s="1"/>
  <c r="Y1076" i="5" s="1"/>
  <c r="Y1077" i="5" s="1"/>
  <c r="Y1078" i="5" s="1"/>
  <c r="Y1079" i="5" s="1"/>
  <c r="Y1080" i="5" s="1"/>
  <c r="Y1081" i="5" s="1"/>
  <c r="Y1082" i="5" s="1"/>
  <c r="Y1083" i="5" s="1"/>
  <c r="Y1084" i="5" s="1"/>
  <c r="Y1085" i="5" s="1"/>
  <c r="Y1086" i="5" s="1"/>
  <c r="Y1087" i="5" s="1"/>
  <c r="Y1088" i="5" s="1"/>
  <c r="Y1089" i="5" s="1"/>
  <c r="Y1090" i="5" s="1"/>
  <c r="Y1091" i="5" s="1"/>
  <c r="Y1092" i="5" s="1"/>
  <c r="Y1093" i="5" s="1"/>
  <c r="Y1094" i="5" s="1"/>
  <c r="Y1095" i="5" s="1"/>
  <c r="Y1096" i="5" s="1"/>
  <c r="Y1097" i="5" s="1"/>
  <c r="Y1098" i="5" s="1"/>
  <c r="Y1099" i="5" s="1"/>
  <c r="Y1100" i="5" s="1"/>
  <c r="Y1101" i="5" s="1"/>
  <c r="Y1102" i="5" s="1"/>
  <c r="Y1103"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74"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108"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108"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1068" i="5" s="1"/>
  <c r="BW1072" i="5" s="1"/>
  <c r="BW1076" i="5" s="1"/>
  <c r="BW1080" i="5" s="1"/>
  <c r="BW1084" i="5" s="1"/>
  <c r="BW1088" i="5" s="1"/>
  <c r="BW1092" i="5" s="1"/>
  <c r="BW1096" i="5" s="1"/>
  <c r="BW110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BW1071" i="5" s="1"/>
  <c r="BW1075" i="5" s="1"/>
  <c r="BW1079" i="5" s="1"/>
  <c r="BW1083" i="5" s="1"/>
  <c r="BW1087" i="5" s="1"/>
  <c r="BW1091" i="5" s="1"/>
  <c r="BW1095" i="5" s="1"/>
  <c r="BW1099" i="5" s="1"/>
  <c r="BW110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BW1069" i="5" s="1"/>
  <c r="BW1073" i="5" s="1"/>
  <c r="BW1077" i="5" s="1"/>
  <c r="BW1081" i="5" s="1"/>
  <c r="BW1085" i="5" s="1"/>
  <c r="BW1089" i="5" s="1"/>
  <c r="BW1093" i="5" s="1"/>
  <c r="BW1097" i="5" s="1"/>
  <c r="BW110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BW1070" i="5" s="1"/>
  <c r="BW1074" i="5" s="1"/>
  <c r="BW1078" i="5" s="1"/>
  <c r="BW1082" i="5" s="1"/>
  <c r="BW1086" i="5" s="1"/>
  <c r="BW1090" i="5" s="1"/>
  <c r="BW1094" i="5" s="1"/>
  <c r="BW1098" i="5" s="1"/>
  <c r="BW110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109" i="5"/>
  <c r="CL378" i="5" l="1"/>
  <c r="CI378" i="5"/>
  <c r="CE378" i="5"/>
  <c r="CD378" i="5"/>
  <c r="CC378" i="5"/>
  <c r="CB378" i="5"/>
  <c r="CA378" i="5"/>
  <c r="BZ378" i="5"/>
  <c r="BY378" i="5"/>
  <c r="BX378" i="5"/>
  <c r="BT378" i="5"/>
  <c r="BS378" i="5"/>
  <c r="BR378" i="5"/>
  <c r="BQ378" i="5"/>
  <c r="BL378" i="5"/>
  <c r="BM378" i="5"/>
  <c r="BH378" i="5"/>
  <c r="BF378" i="5"/>
  <c r="BB1109"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74" i="6" s="1"/>
  <c r="L876" i="6" s="1"/>
  <c r="L878" i="6" s="1"/>
  <c r="L880" i="6" s="1"/>
  <c r="L882" i="6" s="1"/>
  <c r="L884" i="6" s="1"/>
  <c r="L886" i="6" s="1"/>
  <c r="L888" i="6" s="1"/>
  <c r="L890" i="6" s="1"/>
  <c r="L892" i="6" s="1"/>
  <c r="L894" i="6" s="1"/>
  <c r="L896" i="6" s="1"/>
  <c r="L898" i="6" s="1"/>
  <c r="L900" i="6" s="1"/>
  <c r="L902" i="6" s="1"/>
  <c r="L904" i="6" s="1"/>
  <c r="L906" i="6" s="1"/>
  <c r="L908"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L873" i="6" s="1"/>
  <c r="L875" i="6" s="1"/>
  <c r="L877" i="6" s="1"/>
  <c r="L879" i="6" s="1"/>
  <c r="L881" i="6" s="1"/>
  <c r="L883" i="6" s="1"/>
  <c r="L885" i="6" s="1"/>
  <c r="L887" i="6" s="1"/>
  <c r="L889" i="6" s="1"/>
  <c r="L891" i="6" s="1"/>
  <c r="L893" i="6" s="1"/>
  <c r="L895" i="6" s="1"/>
  <c r="L897" i="6" s="1"/>
  <c r="L899" i="6" s="1"/>
  <c r="L901" i="6" s="1"/>
  <c r="L903" i="6" s="1"/>
  <c r="L905" i="6" s="1"/>
  <c r="L907"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74" i="6" s="1"/>
  <c r="R876" i="6" s="1"/>
  <c r="R878" i="6" s="1"/>
  <c r="R880" i="6" s="1"/>
  <c r="R882" i="6" s="1"/>
  <c r="R884" i="6" s="1"/>
  <c r="R886" i="6" s="1"/>
  <c r="R888" i="6" s="1"/>
  <c r="R890" i="6" s="1"/>
  <c r="R892" i="6" s="1"/>
  <c r="R894" i="6" s="1"/>
  <c r="R896" i="6" s="1"/>
  <c r="R898" i="6" s="1"/>
  <c r="R900" i="6" s="1"/>
  <c r="R902" i="6" s="1"/>
  <c r="R904" i="6" s="1"/>
  <c r="R906" i="6" s="1"/>
  <c r="R908"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R873" i="6" s="1"/>
  <c r="R875" i="6" s="1"/>
  <c r="R877" i="6" s="1"/>
  <c r="R879" i="6" s="1"/>
  <c r="R881" i="6" s="1"/>
  <c r="R883" i="6" s="1"/>
  <c r="R885" i="6" s="1"/>
  <c r="R887" i="6" s="1"/>
  <c r="R889" i="6" s="1"/>
  <c r="R891" i="6" s="1"/>
  <c r="R893" i="6" s="1"/>
  <c r="R895" i="6" s="1"/>
  <c r="R897" i="6" s="1"/>
  <c r="R899" i="6" s="1"/>
  <c r="R901" i="6" s="1"/>
  <c r="R903" i="6" s="1"/>
  <c r="R905" i="6" s="1"/>
  <c r="R907"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74"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74" i="7"/>
  <c r="AD874" i="7"/>
  <c r="AB874" i="7"/>
  <c r="Y874" i="7"/>
  <c r="N874" i="7"/>
  <c r="E874"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79"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1068" i="5" s="1"/>
  <c r="BD1072" i="5" s="1"/>
  <c r="BD1076" i="5" s="1"/>
  <c r="BD1080" i="5" s="1"/>
  <c r="BD1084" i="5" s="1"/>
  <c r="BD1088" i="5" s="1"/>
  <c r="BD1092" i="5" s="1"/>
  <c r="BD1096" i="5" s="1"/>
  <c r="BD110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D1071" i="5" s="1"/>
  <c r="BD1075" i="5" s="1"/>
  <c r="BD1079" i="5" s="1"/>
  <c r="BD1083" i="5" s="1"/>
  <c r="BD1087" i="5" s="1"/>
  <c r="BD1091" i="5" s="1"/>
  <c r="BD1095" i="5" s="1"/>
  <c r="BD1099" i="5" s="1"/>
  <c r="BD110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BD1069" i="5" s="1"/>
  <c r="BD1073" i="5" s="1"/>
  <c r="BD1077" i="5" s="1"/>
  <c r="BD1081" i="5" s="1"/>
  <c r="BD1085" i="5" s="1"/>
  <c r="BD1089" i="5" s="1"/>
  <c r="BD1093" i="5" s="1"/>
  <c r="BD1097" i="5" s="1"/>
  <c r="BD110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D1070" i="5" s="1"/>
  <c r="BD1074" i="5" s="1"/>
  <c r="BD1078" i="5" s="1"/>
  <c r="BD1082" i="5" s="1"/>
  <c r="BD1086" i="5" s="1"/>
  <c r="BD1090" i="5" s="1"/>
  <c r="BD1094" i="5" s="1"/>
  <c r="BD1098" i="5" s="1"/>
  <c r="BD110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111"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74" i="6" s="1"/>
  <c r="S876" i="6" s="1"/>
  <c r="S878" i="6" s="1"/>
  <c r="S880" i="6" s="1"/>
  <c r="S882" i="6" s="1"/>
  <c r="S884" i="6" s="1"/>
  <c r="S886" i="6" s="1"/>
  <c r="S888" i="6" s="1"/>
  <c r="S890" i="6" s="1"/>
  <c r="S892" i="6" s="1"/>
  <c r="S894" i="6" s="1"/>
  <c r="S896" i="6" s="1"/>
  <c r="S898" i="6" s="1"/>
  <c r="S900" i="6" s="1"/>
  <c r="S902" i="6" s="1"/>
  <c r="S904" i="6" s="1"/>
  <c r="S906" i="6" s="1"/>
  <c r="S908"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S873" i="6" s="1"/>
  <c r="S875" i="6" s="1"/>
  <c r="S877" i="6" s="1"/>
  <c r="S879" i="6" s="1"/>
  <c r="S881" i="6" s="1"/>
  <c r="S883" i="6" s="1"/>
  <c r="S885" i="6" s="1"/>
  <c r="S887" i="6" s="1"/>
  <c r="S889" i="6" s="1"/>
  <c r="S891" i="6" s="1"/>
  <c r="S893" i="6" s="1"/>
  <c r="S895" i="6" s="1"/>
  <c r="S897" i="6" s="1"/>
  <c r="S899" i="6" s="1"/>
  <c r="S901" i="6" s="1"/>
  <c r="S903" i="6" s="1"/>
  <c r="S905" i="6" s="1"/>
  <c r="S907"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1068" i="5" s="1"/>
  <c r="BA1072" i="5" s="1"/>
  <c r="BA1076" i="5" s="1"/>
  <c r="BA1080" i="5" s="1"/>
  <c r="BA1084" i="5" s="1"/>
  <c r="BA1088" i="5" s="1"/>
  <c r="BA1092" i="5" s="1"/>
  <c r="BA1096" i="5" s="1"/>
  <c r="BA110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BA1071" i="5" s="1"/>
  <c r="BA1075" i="5" s="1"/>
  <c r="BA1079" i="5" s="1"/>
  <c r="BA1083" i="5" s="1"/>
  <c r="BA1087" i="5" s="1"/>
  <c r="BA1091" i="5" s="1"/>
  <c r="BA1095" i="5" s="1"/>
  <c r="BA1099" i="5" s="1"/>
  <c r="BA110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746" i="6" l="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74" i="6" s="1"/>
  <c r="N876" i="6" s="1"/>
  <c r="N878" i="6" s="1"/>
  <c r="N880" i="6" s="1"/>
  <c r="N882" i="6" s="1"/>
  <c r="N884" i="6" s="1"/>
  <c r="N886" i="6" s="1"/>
  <c r="N888" i="6" s="1"/>
  <c r="N890" i="6" s="1"/>
  <c r="N892" i="6" s="1"/>
  <c r="N894" i="6" s="1"/>
  <c r="N896" i="6" s="1"/>
  <c r="N898" i="6" s="1"/>
  <c r="N900" i="6" s="1"/>
  <c r="N902" i="6" s="1"/>
  <c r="N904" i="6" s="1"/>
  <c r="N906" i="6" s="1"/>
  <c r="N908"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N873" i="6" s="1"/>
  <c r="N875" i="6" s="1"/>
  <c r="N877" i="6" s="1"/>
  <c r="N879" i="6" s="1"/>
  <c r="N881" i="6" s="1"/>
  <c r="N883" i="6" s="1"/>
  <c r="N885" i="6" s="1"/>
  <c r="N887" i="6" s="1"/>
  <c r="N889" i="6" s="1"/>
  <c r="N891" i="6" s="1"/>
  <c r="N893" i="6" s="1"/>
  <c r="N895" i="6" s="1"/>
  <c r="N897" i="6" s="1"/>
  <c r="N899" i="6" s="1"/>
  <c r="N901" i="6" s="1"/>
  <c r="N903" i="6" s="1"/>
  <c r="N905" i="6" s="1"/>
  <c r="N907"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74" i="6" s="1"/>
  <c r="T876" i="6" s="1"/>
  <c r="T878" i="6" s="1"/>
  <c r="T880" i="6" s="1"/>
  <c r="T882" i="6" s="1"/>
  <c r="T884" i="6" s="1"/>
  <c r="T886" i="6" s="1"/>
  <c r="T888" i="6" s="1"/>
  <c r="T890" i="6" s="1"/>
  <c r="T892" i="6" s="1"/>
  <c r="T894" i="6" s="1"/>
  <c r="T896" i="6" s="1"/>
  <c r="T898" i="6" s="1"/>
  <c r="T900" i="6" s="1"/>
  <c r="T902" i="6" s="1"/>
  <c r="T904" i="6" s="1"/>
  <c r="T906" i="6" s="1"/>
  <c r="T908"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T873" i="6" s="1"/>
  <c r="T875" i="6" s="1"/>
  <c r="T877" i="6" s="1"/>
  <c r="T879" i="6" s="1"/>
  <c r="T881" i="6" s="1"/>
  <c r="T883" i="6" s="1"/>
  <c r="T885" i="6" s="1"/>
  <c r="T887" i="6" s="1"/>
  <c r="T889" i="6" s="1"/>
  <c r="T891" i="6" s="1"/>
  <c r="T893" i="6" s="1"/>
  <c r="T895" i="6" s="1"/>
  <c r="T897" i="6" s="1"/>
  <c r="T899" i="6" s="1"/>
  <c r="T901" i="6" s="1"/>
  <c r="T903" i="6" s="1"/>
  <c r="T905" i="6" s="1"/>
  <c r="T907"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A1069" i="5" s="1"/>
  <c r="BA1073" i="5" s="1"/>
  <c r="BA1077" i="5" s="1"/>
  <c r="BA1081" i="5" s="1"/>
  <c r="BA1085" i="5" s="1"/>
  <c r="BA1089" i="5" s="1"/>
  <c r="BA1093" i="5" s="1"/>
  <c r="BA1097" i="5" s="1"/>
  <c r="BA110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74" i="6" s="1"/>
  <c r="K876" i="6" s="1"/>
  <c r="K878" i="6" s="1"/>
  <c r="K880" i="6" s="1"/>
  <c r="K882" i="6" s="1"/>
  <c r="K884" i="6" s="1"/>
  <c r="K886" i="6" s="1"/>
  <c r="K888" i="6" s="1"/>
  <c r="K890" i="6" s="1"/>
  <c r="K892" i="6" s="1"/>
  <c r="K894" i="6" s="1"/>
  <c r="K896" i="6" s="1"/>
  <c r="K898" i="6" s="1"/>
  <c r="K900" i="6" s="1"/>
  <c r="K902" i="6" s="1"/>
  <c r="K904" i="6" s="1"/>
  <c r="K906" i="6" s="1"/>
  <c r="K908" i="6" s="1"/>
  <c r="K805" i="6"/>
  <c r="K807" i="6" s="1"/>
  <c r="K809" i="6" s="1"/>
  <c r="K811" i="6" s="1"/>
  <c r="K813" i="6" s="1"/>
  <c r="K815" i="6" s="1"/>
  <c r="K817" i="6" s="1"/>
  <c r="X804" i="6"/>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74" i="6" s="1"/>
  <c r="X876" i="6" s="1"/>
  <c r="X878" i="6" s="1"/>
  <c r="X880" i="6" s="1"/>
  <c r="X882" i="6" s="1"/>
  <c r="X884" i="6" s="1"/>
  <c r="X886" i="6" s="1"/>
  <c r="X888" i="6" s="1"/>
  <c r="X890" i="6" s="1"/>
  <c r="X892" i="6" s="1"/>
  <c r="X894" i="6" s="1"/>
  <c r="X896" i="6" s="1"/>
  <c r="X898" i="6" s="1"/>
  <c r="X900" i="6" s="1"/>
  <c r="X902" i="6" s="1"/>
  <c r="X904" i="6" s="1"/>
  <c r="X906" i="6" s="1"/>
  <c r="X908"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X873" i="6" s="1"/>
  <c r="X875" i="6" s="1"/>
  <c r="X877" i="6" s="1"/>
  <c r="X879" i="6" s="1"/>
  <c r="X881" i="6" s="1"/>
  <c r="X883" i="6" s="1"/>
  <c r="X885" i="6" s="1"/>
  <c r="X887" i="6" s="1"/>
  <c r="X889" i="6" s="1"/>
  <c r="X891" i="6" s="1"/>
  <c r="X893" i="6" s="1"/>
  <c r="X895" i="6" s="1"/>
  <c r="X897" i="6" s="1"/>
  <c r="X899" i="6" s="1"/>
  <c r="X901" i="6" s="1"/>
  <c r="X903" i="6" s="1"/>
  <c r="X905" i="6" s="1"/>
  <c r="X907"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BA1070" i="5" s="1"/>
  <c r="BA1074" i="5" s="1"/>
  <c r="BA1078" i="5" s="1"/>
  <c r="BA1082" i="5" s="1"/>
  <c r="BA1086" i="5" s="1"/>
  <c r="BA1090" i="5" s="1"/>
  <c r="BA1094" i="5" s="1"/>
  <c r="BA1098" i="5" s="1"/>
  <c r="BA110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K819" i="6" l="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K873" i="6" s="1"/>
  <c r="K875" i="6" s="1"/>
  <c r="K877" i="6" s="1"/>
  <c r="K879" i="6" s="1"/>
  <c r="K881" i="6" s="1"/>
  <c r="K883" i="6" s="1"/>
  <c r="K885" i="6" s="1"/>
  <c r="K887" i="6" s="1"/>
  <c r="K889" i="6" s="1"/>
  <c r="K891" i="6" s="1"/>
  <c r="K893" i="6" s="1"/>
  <c r="K895" i="6" s="1"/>
  <c r="K897" i="6" s="1"/>
  <c r="K899" i="6" s="1"/>
  <c r="K901" i="6" s="1"/>
  <c r="K903" i="6" s="1"/>
  <c r="K905" i="6" s="1"/>
  <c r="K907" i="6" s="1"/>
  <c r="Z804" i="6"/>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74" i="6" s="1"/>
  <c r="Z876" i="6" s="1"/>
  <c r="Z878" i="6" s="1"/>
  <c r="Z880" i="6" s="1"/>
  <c r="Z882" i="6" s="1"/>
  <c r="Z884" i="6" s="1"/>
  <c r="Z886" i="6" s="1"/>
  <c r="Z888" i="6" s="1"/>
  <c r="Z890" i="6" s="1"/>
  <c r="Z892" i="6" s="1"/>
  <c r="Z894" i="6" s="1"/>
  <c r="Z896" i="6" s="1"/>
  <c r="Z898" i="6" s="1"/>
  <c r="Z900" i="6" s="1"/>
  <c r="Z902" i="6" s="1"/>
  <c r="Z904" i="6" s="1"/>
  <c r="Z906" i="6" s="1"/>
  <c r="Z908"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Z873" i="6" s="1"/>
  <c r="Z875" i="6" s="1"/>
  <c r="Z877" i="6" s="1"/>
  <c r="Z879" i="6" s="1"/>
  <c r="Z881" i="6" s="1"/>
  <c r="Z883" i="6" s="1"/>
  <c r="Z885" i="6" s="1"/>
  <c r="Z887" i="6" s="1"/>
  <c r="Z889" i="6" s="1"/>
  <c r="Z891" i="6" s="1"/>
  <c r="Z893" i="6" s="1"/>
  <c r="Z895" i="6" s="1"/>
  <c r="Z897" i="6" s="1"/>
  <c r="Z899" i="6" s="1"/>
  <c r="Z901" i="6" s="1"/>
  <c r="Z903" i="6" s="1"/>
  <c r="Z905" i="6" s="1"/>
  <c r="Z907"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110"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AE1068" i="5" s="1"/>
  <c r="AE1069" i="5" s="1"/>
  <c r="AE1070" i="5" s="1"/>
  <c r="AE1071" i="5" s="1"/>
  <c r="AE1072" i="5" s="1"/>
  <c r="AE1073" i="5" s="1"/>
  <c r="AE1074" i="5" s="1"/>
  <c r="AE1075" i="5" s="1"/>
  <c r="AE1076" i="5" s="1"/>
  <c r="AE1077" i="5" s="1"/>
  <c r="AE1078" i="5" s="1"/>
  <c r="AE1079" i="5" s="1"/>
  <c r="AE1080" i="5" s="1"/>
  <c r="AE1081" i="5" s="1"/>
  <c r="AE1082" i="5" s="1"/>
  <c r="AE1083" i="5" s="1"/>
  <c r="AE1084" i="5" s="1"/>
  <c r="AE1085" i="5" s="1"/>
  <c r="AE1086" i="5" s="1"/>
  <c r="AE1087" i="5" s="1"/>
  <c r="AE1088" i="5" s="1"/>
  <c r="AE1089" i="5" s="1"/>
  <c r="AE1090" i="5" s="1"/>
  <c r="AE1091" i="5" s="1"/>
  <c r="AE1092" i="5" s="1"/>
  <c r="AE1093" i="5" s="1"/>
  <c r="AE1094" i="5" s="1"/>
  <c r="AE1095" i="5" s="1"/>
  <c r="AE1096" i="5" s="1"/>
  <c r="AE1097" i="5" s="1"/>
  <c r="AE1098" i="5" s="1"/>
  <c r="AE1099" i="5" s="1"/>
  <c r="AE1100" i="5" s="1"/>
  <c r="AE1101" i="5" s="1"/>
  <c r="AE1102" i="5" s="1"/>
  <c r="AE110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BC1068" i="5" s="1"/>
  <c r="BC1069" i="5" s="1"/>
  <c r="BC1070" i="5" s="1"/>
  <c r="BC1071" i="5" s="1"/>
  <c r="BC1072" i="5" s="1"/>
  <c r="BC1073" i="5" s="1"/>
  <c r="BC1074" i="5" s="1"/>
  <c r="BC1075" i="5" s="1"/>
  <c r="BC1076" i="5" s="1"/>
  <c r="BC1077" i="5" s="1"/>
  <c r="BC1078" i="5" s="1"/>
  <c r="BC1079" i="5" s="1"/>
  <c r="BC1080" i="5" s="1"/>
  <c r="BC1081" i="5" s="1"/>
  <c r="BC1082" i="5" s="1"/>
  <c r="BC1083" i="5" s="1"/>
  <c r="BC1084" i="5" s="1"/>
  <c r="BC1085" i="5" s="1"/>
  <c r="BC1086" i="5" s="1"/>
  <c r="BC1087" i="5" s="1"/>
  <c r="BC1088" i="5" s="1"/>
  <c r="BC1089" i="5" s="1"/>
  <c r="BC1090" i="5" s="1"/>
  <c r="BC1091" i="5" s="1"/>
  <c r="BC1092" i="5" s="1"/>
  <c r="BC1093" i="5" s="1"/>
  <c r="BC1094" i="5" s="1"/>
  <c r="BC1095" i="5" s="1"/>
  <c r="BC1096" i="5" s="1"/>
  <c r="BC1097" i="5" s="1"/>
  <c r="BC1098" i="5" s="1"/>
  <c r="BC1099" i="5" s="1"/>
  <c r="BC1100" i="5" s="1"/>
  <c r="BC1101" i="5" s="1"/>
  <c r="BC1102" i="5" s="1"/>
  <c r="BC1103"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AZ1068" i="5" s="1"/>
  <c r="AZ1069" i="5" s="1"/>
  <c r="AZ1070" i="5" s="1"/>
  <c r="AZ1071" i="5" s="1"/>
  <c r="AZ1072" i="5" s="1"/>
  <c r="AZ1073" i="5" s="1"/>
  <c r="AZ1074" i="5" s="1"/>
  <c r="AZ1075" i="5" s="1"/>
  <c r="AZ1076" i="5" s="1"/>
  <c r="AZ1077" i="5" s="1"/>
  <c r="AZ1078" i="5" s="1"/>
  <c r="AZ1079" i="5" s="1"/>
  <c r="AZ1080" i="5" s="1"/>
  <c r="AZ1081" i="5" s="1"/>
  <c r="AZ1082" i="5" s="1"/>
  <c r="AZ1083" i="5" s="1"/>
  <c r="AZ1084" i="5" s="1"/>
  <c r="AZ1085" i="5" s="1"/>
  <c r="AZ1086" i="5" s="1"/>
  <c r="AZ1087" i="5" s="1"/>
  <c r="AZ1088" i="5" s="1"/>
  <c r="AZ1089" i="5" s="1"/>
  <c r="AZ1090" i="5" s="1"/>
  <c r="AZ1091" i="5" s="1"/>
  <c r="AZ1092" i="5" s="1"/>
  <c r="AZ1093" i="5" s="1"/>
  <c r="AZ1094" i="5" s="1"/>
  <c r="AZ1095" i="5" s="1"/>
  <c r="AZ1096" i="5" s="1"/>
  <c r="AZ1097" i="5" s="1"/>
  <c r="AZ1098" i="5" s="1"/>
  <c r="AZ1099" i="5" s="1"/>
  <c r="AZ1100" i="5" s="1"/>
  <c r="AZ1101" i="5" s="1"/>
  <c r="AZ1102" i="5" s="1"/>
  <c r="AZ1103"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110"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1068" i="5" s="1"/>
  <c r="BP1072" i="5" s="1"/>
  <c r="BP1076" i="5" s="1"/>
  <c r="BP1080" i="5" s="1"/>
  <c r="BP1084" i="5" s="1"/>
  <c r="BP1088" i="5" s="1"/>
  <c r="BP1092" i="5" s="1"/>
  <c r="BP1096" i="5" s="1"/>
  <c r="BP110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P1071" i="5" s="1"/>
  <c r="BP1075" i="5" s="1"/>
  <c r="BP1079" i="5" s="1"/>
  <c r="BP1083" i="5" s="1"/>
  <c r="BP1087" i="5" s="1"/>
  <c r="BP1091" i="5" s="1"/>
  <c r="BP1095" i="5" s="1"/>
  <c r="BP1099" i="5" s="1"/>
  <c r="BP110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1068" i="5" s="1"/>
  <c r="BO1072" i="5" s="1"/>
  <c r="BO1076" i="5" s="1"/>
  <c r="BO1080" i="5" s="1"/>
  <c r="BO1084" i="5" s="1"/>
  <c r="BO1088" i="5" s="1"/>
  <c r="BO1092" i="5" s="1"/>
  <c r="BO1096" i="5" s="1"/>
  <c r="BO110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BO1071" i="5" s="1"/>
  <c r="BO1075" i="5" s="1"/>
  <c r="BO1079" i="5" s="1"/>
  <c r="BO1083" i="5" s="1"/>
  <c r="BO1087" i="5" s="1"/>
  <c r="BO1091" i="5" s="1"/>
  <c r="BO1095" i="5" s="1"/>
  <c r="BO1099" i="5" s="1"/>
  <c r="BO110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BP1069" i="5" s="1"/>
  <c r="BP1073" i="5" s="1"/>
  <c r="BP1077" i="5" s="1"/>
  <c r="BP1081" i="5" s="1"/>
  <c r="BP1085" i="5" s="1"/>
  <c r="BP1089" i="5" s="1"/>
  <c r="BP1093" i="5" s="1"/>
  <c r="BP1097" i="5" s="1"/>
  <c r="BP110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O1069" i="5" s="1"/>
  <c r="BO1073" i="5" s="1"/>
  <c r="BO1077" i="5" s="1"/>
  <c r="BO1081" i="5" s="1"/>
  <c r="BO1085" i="5" s="1"/>
  <c r="BO1089" i="5" s="1"/>
  <c r="BO1093" i="5" s="1"/>
  <c r="BO1097" i="5" s="1"/>
  <c r="BO110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P1070" i="5" s="1"/>
  <c r="BP1074" i="5" s="1"/>
  <c r="BP1078" i="5" s="1"/>
  <c r="BP1082" i="5" s="1"/>
  <c r="BP1086" i="5" s="1"/>
  <c r="BP1090" i="5" s="1"/>
  <c r="BP1094" i="5" s="1"/>
  <c r="BP1098" i="5" s="1"/>
  <c r="BP110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BO1070" i="5" s="1"/>
  <c r="BO1074" i="5" s="1"/>
  <c r="BO1078" i="5" s="1"/>
  <c r="BO1082" i="5" s="1"/>
  <c r="BO1086" i="5" s="1"/>
  <c r="BO1090" i="5" s="1"/>
  <c r="BO1094" i="5" s="1"/>
  <c r="BO1098" i="5" s="1"/>
  <c r="BO110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O1071" i="2" s="1"/>
  <c r="O1072" i="2" s="1"/>
  <c r="O1073" i="2" s="1"/>
  <c r="O1074" i="2" s="1"/>
  <c r="O1075" i="2" s="1"/>
  <c r="O1076" i="2" s="1"/>
  <c r="O1077" i="2" s="1"/>
  <c r="O1078" i="2" s="1"/>
  <c r="O1079" i="2" s="1"/>
  <c r="O1080" i="2" s="1"/>
  <c r="O1081" i="2" s="1"/>
  <c r="O1082" i="2" s="1"/>
  <c r="O1083" i="2" s="1"/>
  <c r="O1084" i="2" s="1"/>
  <c r="O1085" i="2" s="1"/>
  <c r="O1086" i="2" s="1"/>
  <c r="O1087" i="2" s="1"/>
  <c r="O1088" i="2" s="1"/>
  <c r="O1089" i="2" s="1"/>
  <c r="O1090" i="2" s="1"/>
  <c r="O1091" i="2" s="1"/>
  <c r="O1092" i="2" s="1"/>
  <c r="O1093" i="2" s="1"/>
  <c r="O1094" i="2" s="1"/>
  <c r="O1095" i="2" s="1"/>
  <c r="O1096" i="2" s="1"/>
  <c r="O1097" i="2" s="1"/>
  <c r="O1098" i="2" s="1"/>
  <c r="O1099" i="2" s="1"/>
  <c r="O1100" i="2" s="1"/>
  <c r="O1101" i="2" s="1"/>
  <c r="O1102" i="2" s="1"/>
  <c r="O1103" i="2" s="1"/>
  <c r="O110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K1071" i="2" s="1"/>
  <c r="K1072" i="2" s="1"/>
  <c r="K1073" i="2" s="1"/>
  <c r="K1074" i="2" s="1"/>
  <c r="K1075" i="2" s="1"/>
  <c r="K1076" i="2" s="1"/>
  <c r="K1077" i="2" s="1"/>
  <c r="K1078" i="2" s="1"/>
  <c r="K1079" i="2" s="1"/>
  <c r="K1080" i="2" s="1"/>
  <c r="K1081" i="2" s="1"/>
  <c r="K1082" i="2" s="1"/>
  <c r="K1083" i="2" s="1"/>
  <c r="K1084" i="2" s="1"/>
  <c r="K1085" i="2" s="1"/>
  <c r="K1086" i="2" s="1"/>
  <c r="K1087" i="2" s="1"/>
  <c r="K1088" i="2" s="1"/>
  <c r="K1089" i="2" s="1"/>
  <c r="K1090" i="2" s="1"/>
  <c r="K1091" i="2" s="1"/>
  <c r="K1092" i="2" s="1"/>
  <c r="K1093" i="2" s="1"/>
  <c r="K1094" i="2" s="1"/>
  <c r="K1095" i="2" s="1"/>
  <c r="K1096" i="2" s="1"/>
  <c r="K1097" i="2" s="1"/>
  <c r="K1098" i="2" s="1"/>
  <c r="K1099" i="2" s="1"/>
  <c r="K1100" i="2" s="1"/>
  <c r="K1101" i="2" s="1"/>
  <c r="K1102" i="2" s="1"/>
  <c r="K1103" i="2" s="1"/>
  <c r="K110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C1073" i="5" s="1"/>
  <c r="C1074"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74" i="5" l="1"/>
  <c r="C1075" i="5"/>
  <c r="C1076" i="5" s="1"/>
  <c r="C1077" i="5" s="1"/>
  <c r="C1078" i="5" s="1"/>
  <c r="C1079" i="5" s="1"/>
  <c r="C1080" i="5" s="1"/>
  <c r="C1081" i="5" s="1"/>
  <c r="C1082" i="5" s="1"/>
  <c r="C1083" i="5" s="1"/>
  <c r="C1084" i="5" s="1"/>
  <c r="C1085" i="5" s="1"/>
  <c r="C1086" i="5" s="1"/>
  <c r="C1087" i="5" s="1"/>
  <c r="C1088" i="5" s="1"/>
  <c r="C1089" i="5" s="1"/>
  <c r="C1090" i="5" s="1"/>
  <c r="C1091" i="5" s="1"/>
  <c r="C1092" i="5" s="1"/>
  <c r="C1093" i="5" s="1"/>
  <c r="C1094" i="5" s="1"/>
  <c r="C1095" i="5" s="1"/>
  <c r="C1096" i="5" s="1"/>
  <c r="BI1074" i="5"/>
  <c r="BG1074" i="5" s="1"/>
  <c r="D1073" i="5"/>
  <c r="BI1073" i="5"/>
  <c r="BG1073" i="5" s="1"/>
  <c r="D1072" i="5"/>
  <c r="BI1072" i="5"/>
  <c r="BG1072" i="5" s="1"/>
  <c r="D1071" i="5"/>
  <c r="BI1071" i="5"/>
  <c r="BG1071" i="5" s="1"/>
  <c r="D1070" i="5"/>
  <c r="BI1070" i="5"/>
  <c r="BG1070" i="5" s="1"/>
  <c r="D1069" i="5"/>
  <c r="BI1069" i="5"/>
  <c r="BG1069" i="5" s="1"/>
  <c r="BI1068" i="5"/>
  <c r="BG1068" i="5" s="1"/>
  <c r="D1068" i="5"/>
  <c r="BI1067" i="5"/>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D1096" i="5" l="1"/>
  <c r="C1097" i="5"/>
  <c r="C1098" i="5" s="1"/>
  <c r="C1099" i="5" s="1"/>
  <c r="C1100" i="5" s="1"/>
  <c r="C1101" i="5" s="1"/>
  <c r="BI1096" i="5"/>
  <c r="BG1096" i="5" s="1"/>
  <c r="D1095" i="5"/>
  <c r="BI1095" i="5"/>
  <c r="BG1095" i="5" s="1"/>
  <c r="D1094" i="5"/>
  <c r="BI1094" i="5"/>
  <c r="BG1094" i="5" s="1"/>
  <c r="BI1093" i="5"/>
  <c r="BG1093" i="5" s="1"/>
  <c r="D1093" i="5"/>
  <c r="D1092" i="5"/>
  <c r="BI1092" i="5"/>
  <c r="BG1092" i="5" s="1"/>
  <c r="D1091" i="5"/>
  <c r="BI1091" i="5"/>
  <c r="BG1091" i="5" s="1"/>
  <c r="D1090" i="5"/>
  <c r="BI1090" i="5"/>
  <c r="BG1090" i="5" s="1"/>
  <c r="D1089" i="5"/>
  <c r="BI1089" i="5"/>
  <c r="BG1089" i="5" s="1"/>
  <c r="D1088" i="5"/>
  <c r="BI1088" i="5"/>
  <c r="BG1088" i="5" s="1"/>
  <c r="D1087" i="5"/>
  <c r="BI1087" i="5"/>
  <c r="BG1087" i="5" s="1"/>
  <c r="D1086" i="5"/>
  <c r="BI1086" i="5"/>
  <c r="BG1086" i="5" s="1"/>
  <c r="D1085" i="5"/>
  <c r="BI1085" i="5"/>
  <c r="BG1085" i="5" s="1"/>
  <c r="D1084" i="5"/>
  <c r="BI1084" i="5"/>
  <c r="BG1084" i="5" s="1"/>
  <c r="D1083" i="5"/>
  <c r="BI1083" i="5"/>
  <c r="BG1083" i="5" s="1"/>
  <c r="D1082" i="5"/>
  <c r="BI1082" i="5"/>
  <c r="BG1082" i="5" s="1"/>
  <c r="D1081" i="5"/>
  <c r="BI1081" i="5"/>
  <c r="BG1081" i="5" s="1"/>
  <c r="D1080" i="5"/>
  <c r="BI1080" i="5"/>
  <c r="BG1080" i="5" s="1"/>
  <c r="D1079" i="5"/>
  <c r="BI1079" i="5"/>
  <c r="BG1079" i="5" s="1"/>
  <c r="D1078" i="5"/>
  <c r="BI1078" i="5"/>
  <c r="BG1078" i="5" s="1"/>
  <c r="D1077" i="5"/>
  <c r="BI1077" i="5"/>
  <c r="BG1077" i="5" s="1"/>
  <c r="D1076" i="5"/>
  <c r="BI1076" i="5"/>
  <c r="BG1076" i="5" s="1"/>
  <c r="D1075" i="5"/>
  <c r="BI1075" i="5"/>
  <c r="BG1075" i="5" s="1"/>
  <c r="W421" i="6"/>
  <c r="I422" i="6"/>
  <c r="BI474" i="5"/>
  <c r="BG474" i="5" s="1"/>
  <c r="D474" i="5"/>
  <c r="H310" i="2"/>
  <c r="Y309" i="2"/>
  <c r="M281" i="2"/>
  <c r="M282" i="2" s="1"/>
  <c r="AB280" i="2"/>
  <c r="I280" i="2"/>
  <c r="D1101" i="5" l="1"/>
  <c r="C1102" i="5"/>
  <c r="C1103" i="5" s="1"/>
  <c r="BI1101" i="5"/>
  <c r="BG1101" i="5" s="1"/>
  <c r="BI1100" i="5"/>
  <c r="BG1100" i="5" s="1"/>
  <c r="D1100" i="5"/>
  <c r="D1099" i="5"/>
  <c r="BI1099" i="5"/>
  <c r="BG1099" i="5" s="1"/>
  <c r="D1098" i="5"/>
  <c r="BI1098" i="5"/>
  <c r="BG1098" i="5" s="1"/>
  <c r="D1097" i="5"/>
  <c r="BI1097" i="5"/>
  <c r="BG1097" i="5" s="1"/>
  <c r="W422" i="6"/>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D1103" i="5" l="1"/>
  <c r="BI1103" i="5"/>
  <c r="BG1103" i="5" s="1"/>
  <c r="D1102" i="5"/>
  <c r="BI1102" i="5"/>
  <c r="BG1102" i="5" s="1"/>
  <c r="W423" i="6"/>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74" i="7"/>
  <c r="T874" i="7"/>
  <c r="R874" i="7"/>
  <c r="Z874" i="7"/>
  <c r="AC874"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74" i="7"/>
  <c r="AK371" i="7"/>
  <c r="S874" i="7"/>
  <c r="B371" i="7"/>
  <c r="AL371" i="7" s="1"/>
  <c r="U874"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74" i="7"/>
  <c r="K874" i="7"/>
  <c r="AK392" i="7"/>
  <c r="I874"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H1069" i="2" s="1"/>
  <c r="H1070" i="2" s="1"/>
  <c r="H1071" i="2" s="1"/>
  <c r="H1072" i="2" s="1"/>
  <c r="H1073" i="2" s="1"/>
  <c r="H1074" i="2" s="1"/>
  <c r="H1075" i="2" s="1"/>
  <c r="H1076" i="2" s="1"/>
  <c r="H1077" i="2" s="1"/>
  <c r="H1078" i="2" s="1"/>
  <c r="H1079"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79" i="2" l="1"/>
  <c r="H1080" i="2"/>
  <c r="Y1078" i="2"/>
  <c r="Y1077" i="2"/>
  <c r="Y1076" i="2"/>
  <c r="Y1075" i="2"/>
  <c r="Y1074" i="2"/>
  <c r="Y1073" i="2"/>
  <c r="Y1072" i="2"/>
  <c r="Y1071" i="2"/>
  <c r="Y1070" i="2"/>
  <c r="Y1069" i="2"/>
  <c r="Y1068" i="2"/>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Y1080" i="2" l="1"/>
  <c r="H1081" i="2"/>
  <c r="H1082" i="2" s="1"/>
  <c r="H1083" i="2" s="1"/>
  <c r="H1084" i="2" s="1"/>
  <c r="H1085" i="2" s="1"/>
  <c r="I936" i="2"/>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H1086" i="2" l="1"/>
  <c r="Y1086" i="2" s="1"/>
  <c r="Y1085" i="2"/>
  <c r="Y1084" i="2"/>
  <c r="Y1083" i="2"/>
  <c r="Y1082" i="2"/>
  <c r="Y1081" i="2"/>
  <c r="I937" i="2"/>
  <c r="M938" i="2"/>
  <c r="M939" i="2" s="1"/>
  <c r="M940" i="2" s="1"/>
  <c r="M941" i="2" s="1"/>
  <c r="M942" i="2" s="1"/>
  <c r="AB937" i="2"/>
  <c r="W568" i="6"/>
  <c r="I569" i="6"/>
  <c r="H1087" i="2" l="1"/>
  <c r="H1088" i="2" s="1"/>
  <c r="Y1088" i="2" s="1"/>
  <c r="AB942" i="2"/>
  <c r="M943" i="2"/>
  <c r="M944" i="2" s="1"/>
  <c r="M945" i="2" s="1"/>
  <c r="I942" i="2"/>
  <c r="AB941" i="2"/>
  <c r="I941" i="2"/>
  <c r="AB940" i="2"/>
  <c r="I940" i="2"/>
  <c r="AB939" i="2"/>
  <c r="I939" i="2"/>
  <c r="AB938" i="2"/>
  <c r="I938" i="2"/>
  <c r="W569" i="6"/>
  <c r="I570" i="6"/>
  <c r="H1089" i="2" l="1"/>
  <c r="Y1087" i="2"/>
  <c r="M946" i="2"/>
  <c r="M947" i="2" s="1"/>
  <c r="M948" i="2" s="1"/>
  <c r="M949" i="2" s="1"/>
  <c r="M950" i="2" s="1"/>
  <c r="M951" i="2" s="1"/>
  <c r="AB945" i="2"/>
  <c r="I945" i="2"/>
  <c r="AB944" i="2"/>
  <c r="I944" i="2"/>
  <c r="AB943" i="2"/>
  <c r="I943" i="2"/>
  <c r="W570" i="6"/>
  <c r="I571" i="6"/>
  <c r="H1090" i="2" l="1"/>
  <c r="Y1089" i="2"/>
  <c r="I951" i="2"/>
  <c r="M952" i="2"/>
  <c r="AB951" i="2"/>
  <c r="AB950" i="2"/>
  <c r="I950" i="2"/>
  <c r="AB949" i="2"/>
  <c r="I949" i="2"/>
  <c r="AB948" i="2"/>
  <c r="I948" i="2"/>
  <c r="AB947" i="2"/>
  <c r="I947" i="2"/>
  <c r="AB946" i="2"/>
  <c r="I946" i="2"/>
  <c r="W571" i="6"/>
  <c r="I572" i="6"/>
  <c r="H1091" i="2" l="1"/>
  <c r="H1092" i="2" s="1"/>
  <c r="Y1090" i="2"/>
  <c r="M953" i="2"/>
  <c r="M954" i="2" s="1"/>
  <c r="M955" i="2" s="1"/>
  <c r="M956" i="2" s="1"/>
  <c r="M957" i="2" s="1"/>
  <c r="M958" i="2" s="1"/>
  <c r="M959" i="2" s="1"/>
  <c r="AB952" i="2"/>
  <c r="I952" i="2"/>
  <c r="W572" i="6"/>
  <c r="I573" i="6"/>
  <c r="Y1092" i="2" l="1"/>
  <c r="H1093" i="2"/>
  <c r="Y1091" i="2"/>
  <c r="AB959" i="2"/>
  <c r="M960" i="2"/>
  <c r="M961" i="2" s="1"/>
  <c r="M962" i="2" s="1"/>
  <c r="M963" i="2" s="1"/>
  <c r="I959" i="2"/>
  <c r="AB958" i="2"/>
  <c r="I958" i="2"/>
  <c r="AB957" i="2"/>
  <c r="I957" i="2"/>
  <c r="AB956" i="2"/>
  <c r="I956" i="2"/>
  <c r="AB955" i="2"/>
  <c r="I955" i="2"/>
  <c r="AB954" i="2"/>
  <c r="I954" i="2"/>
  <c r="AB953" i="2"/>
  <c r="I953" i="2"/>
  <c r="W573" i="6"/>
  <c r="I574" i="6"/>
  <c r="H1094" i="2" l="1"/>
  <c r="H1095" i="2" s="1"/>
  <c r="Y1093" i="2"/>
  <c r="AB963" i="2"/>
  <c r="M964" i="2"/>
  <c r="M965" i="2" s="1"/>
  <c r="M966" i="2" s="1"/>
  <c r="M967" i="2" s="1"/>
  <c r="M968" i="2" s="1"/>
  <c r="M969" i="2" s="1"/>
  <c r="M970" i="2" s="1"/>
  <c r="M971" i="2" s="1"/>
  <c r="I963" i="2"/>
  <c r="AB962" i="2"/>
  <c r="I962" i="2"/>
  <c r="AB961" i="2"/>
  <c r="I961" i="2"/>
  <c r="AB960" i="2"/>
  <c r="I960" i="2"/>
  <c r="W574" i="6"/>
  <c r="I575" i="6"/>
  <c r="H1096" i="2" l="1"/>
  <c r="Y1095" i="2"/>
  <c r="Y1094" i="2"/>
  <c r="M972" i="2"/>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H1097" i="2" l="1"/>
  <c r="H1098" i="2" s="1"/>
  <c r="H1099" i="2" s="1"/>
  <c r="H1100" i="2" s="1"/>
  <c r="H1101" i="2" s="1"/>
  <c r="H1102" i="2" s="1"/>
  <c r="H1103" i="2" s="1"/>
  <c r="H1104" i="2" s="1"/>
  <c r="Y1096" i="2"/>
  <c r="AB984" i="2"/>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74" i="7"/>
  <c r="AK536" i="7"/>
  <c r="H874" i="7"/>
  <c r="AJ536" i="7"/>
  <c r="B536" i="7"/>
  <c r="AL536" i="7" s="1"/>
  <c r="L874" i="7"/>
  <c r="Y1104" i="2" l="1"/>
  <c r="Y1103" i="2"/>
  <c r="Y1102" i="2"/>
  <c r="Y1101" i="2"/>
  <c r="Y1100" i="2"/>
  <c r="Y1099" i="2"/>
  <c r="Y1098" i="2"/>
  <c r="Y1097" i="2"/>
  <c r="AB996" i="2"/>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M1069" i="2" s="1"/>
  <c r="M1070" i="2" s="1"/>
  <c r="M1071" i="2" s="1"/>
  <c r="M1072" i="2" s="1"/>
  <c r="M1073" i="2" s="1"/>
  <c r="M1074" i="2" s="1"/>
  <c r="M1075" i="2" s="1"/>
  <c r="M1076" i="2" s="1"/>
  <c r="M1077" i="2" s="1"/>
  <c r="M1078" i="2" s="1"/>
  <c r="M1079"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M1080" i="2" l="1"/>
  <c r="AB1079" i="2"/>
  <c r="I1079" i="2"/>
  <c r="AB1078" i="2"/>
  <c r="I1078" i="2"/>
  <c r="AB1077" i="2"/>
  <c r="I1077" i="2"/>
  <c r="AB1076" i="2"/>
  <c r="I1076" i="2"/>
  <c r="AB1075" i="2"/>
  <c r="I1075" i="2"/>
  <c r="AB1074" i="2"/>
  <c r="I1074" i="2"/>
  <c r="AB1073" i="2"/>
  <c r="I1073" i="2"/>
  <c r="AB1072" i="2"/>
  <c r="I1072" i="2"/>
  <c r="AB1071" i="2"/>
  <c r="I1071" i="2"/>
  <c r="AB1070" i="2"/>
  <c r="I1070" i="2"/>
  <c r="AB1069" i="2"/>
  <c r="I1069" i="2"/>
  <c r="AB1068" i="2"/>
  <c r="I1068" i="2"/>
  <c r="AB1067" i="2"/>
  <c r="I1067" i="2"/>
  <c r="AB1066" i="2"/>
  <c r="I1066" i="2"/>
  <c r="W587" i="6"/>
  <c r="I588" i="6"/>
  <c r="AB1080" i="2" l="1"/>
  <c r="M1081" i="2"/>
  <c r="M1082" i="2" s="1"/>
  <c r="M1083" i="2" s="1"/>
  <c r="M1084" i="2" s="1"/>
  <c r="M1085" i="2" s="1"/>
  <c r="I1080" i="2"/>
  <c r="W588" i="6"/>
  <c r="I589" i="6"/>
  <c r="M1086" i="2" l="1"/>
  <c r="AB1086" i="2" s="1"/>
  <c r="I1085" i="2"/>
  <c r="AB1085" i="2"/>
  <c r="AB1084" i="2"/>
  <c r="I1084" i="2"/>
  <c r="AB1083" i="2"/>
  <c r="I1083" i="2"/>
  <c r="AB1082" i="2"/>
  <c r="I1082" i="2"/>
  <c r="AB1081" i="2"/>
  <c r="I1081" i="2"/>
  <c r="W589" i="6"/>
  <c r="I590" i="6"/>
  <c r="M1087" i="2" l="1"/>
  <c r="M1088" i="2" s="1"/>
  <c r="AB1088" i="2" s="1"/>
  <c r="I1086" i="2"/>
  <c r="W590" i="6"/>
  <c r="I591" i="6"/>
  <c r="M1089" i="2" l="1"/>
  <c r="I1088" i="2"/>
  <c r="AB1087" i="2"/>
  <c r="I1087" i="2"/>
  <c r="W591" i="6"/>
  <c r="I592" i="6"/>
  <c r="AB1089" i="2" l="1"/>
  <c r="M1090" i="2"/>
  <c r="I1089" i="2"/>
  <c r="W592" i="6"/>
  <c r="I593" i="6"/>
  <c r="M1091" i="2" l="1"/>
  <c r="M1092" i="2" s="1"/>
  <c r="M1093" i="2" s="1"/>
  <c r="I1090" i="2"/>
  <c r="AB1090" i="2"/>
  <c r="W593" i="6"/>
  <c r="I594" i="6"/>
  <c r="M1094" i="2" l="1"/>
  <c r="M1095" i="2" s="1"/>
  <c r="I1093" i="2"/>
  <c r="AB1093" i="2"/>
  <c r="I1092" i="2"/>
  <c r="AB1092" i="2"/>
  <c r="AB1091" i="2"/>
  <c r="I1091" i="2"/>
  <c r="W594" i="6"/>
  <c r="I595" i="6"/>
  <c r="M1096" i="2" l="1"/>
  <c r="I1095" i="2"/>
  <c r="AB1095" i="2"/>
  <c r="AB1094" i="2"/>
  <c r="I1094" i="2"/>
  <c r="W595" i="6"/>
  <c r="I596" i="6"/>
  <c r="M1097" i="2" l="1"/>
  <c r="M1098" i="2" s="1"/>
  <c r="M1099" i="2" s="1"/>
  <c r="M1100" i="2" s="1"/>
  <c r="M1101" i="2" s="1"/>
  <c r="M1102" i="2" s="1"/>
  <c r="AB1096" i="2"/>
  <c r="I1096" i="2"/>
  <c r="W596" i="6"/>
  <c r="I597" i="6"/>
  <c r="I1102" i="2" l="1"/>
  <c r="M1103" i="2"/>
  <c r="M1104" i="2" s="1"/>
  <c r="AB1102" i="2"/>
  <c r="AB1101" i="2"/>
  <c r="I1101" i="2"/>
  <c r="AB1100" i="2"/>
  <c r="I1100" i="2"/>
  <c r="AB1099" i="2"/>
  <c r="I1099" i="2"/>
  <c r="AB1098" i="2"/>
  <c r="I1098" i="2"/>
  <c r="AB1097" i="2"/>
  <c r="I1097" i="2"/>
  <c r="W597" i="6"/>
  <c r="I598" i="6"/>
  <c r="AB1104" i="2" l="1"/>
  <c r="I1104" i="2"/>
  <c r="AB1103" i="2"/>
  <c r="I1103" i="2"/>
  <c r="W598" i="6"/>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74" i="7"/>
  <c r="B573" i="7"/>
  <c r="AL573" i="7" s="1"/>
  <c r="AK573" i="7"/>
  <c r="B874"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I747" i="6" s="1"/>
  <c r="W746" i="6" l="1"/>
  <c r="W747" i="6" l="1"/>
  <c r="I748" i="6"/>
  <c r="I749" i="6" s="1"/>
  <c r="I750" i="6" s="1"/>
  <c r="I751" i="6" s="1"/>
  <c r="I752" i="6" s="1"/>
  <c r="I753" i="6" s="1"/>
  <c r="I754" i="6" s="1"/>
  <c r="I755" i="6" s="1"/>
  <c r="I756" i="6" s="1"/>
  <c r="I757" i="6" s="1"/>
  <c r="I758" i="6" s="1"/>
  <c r="I759" i="6" s="1"/>
  <c r="I760" i="6" s="1"/>
  <c r="I761" i="6" s="1"/>
  <c r="I762" i="6" s="1"/>
  <c r="I763" i="6" s="1"/>
  <c r="I764" i="6" s="1"/>
  <c r="I765" i="6" s="1"/>
  <c r="I766" i="6" s="1"/>
  <c r="I767" i="6" s="1"/>
  <c r="I768" i="6" s="1"/>
  <c r="I769" i="6" s="1"/>
  <c r="I770" i="6" s="1"/>
  <c r="I771" i="6" s="1"/>
  <c r="I772" i="6" s="1"/>
  <c r="I773" i="6" s="1"/>
  <c r="I774" i="6" s="1"/>
  <c r="I775" i="6" s="1"/>
  <c r="I776" i="6" s="1"/>
  <c r="I777" i="6" s="1"/>
  <c r="I778" i="6" s="1"/>
  <c r="I779" i="6" s="1"/>
  <c r="I780" i="6" s="1"/>
  <c r="I781" i="6" s="1"/>
  <c r="I782" i="6" s="1"/>
  <c r="I783" i="6" s="1"/>
  <c r="I784" i="6" s="1"/>
  <c r="I785" i="6" s="1"/>
  <c r="I786" i="6" s="1"/>
  <c r="I787" i="6" s="1"/>
  <c r="I788" i="6" s="1"/>
  <c r="I789" i="6" s="1"/>
  <c r="I790" i="6" s="1"/>
  <c r="I791" i="6" s="1"/>
  <c r="I792" i="6" s="1"/>
  <c r="I793" i="6" s="1"/>
  <c r="I794" i="6" s="1"/>
  <c r="I795" i="6" s="1"/>
  <c r="I796" i="6" s="1"/>
  <c r="I797" i="6" s="1"/>
  <c r="I798" i="6" s="1"/>
  <c r="I799" i="6" s="1"/>
  <c r="I800" i="6" s="1"/>
  <c r="I801" i="6" s="1"/>
  <c r="I802" i="6" s="1"/>
  <c r="I803" i="6" s="1"/>
  <c r="I804" i="6" s="1"/>
  <c r="I805" i="6" s="1"/>
  <c r="I806" i="6" s="1"/>
  <c r="I807" i="6" s="1"/>
  <c r="I808" i="6" s="1"/>
  <c r="I809" i="6" s="1"/>
  <c r="I810" i="6" s="1"/>
  <c r="I811" i="6" s="1"/>
  <c r="I812" i="6" s="1"/>
  <c r="I813" i="6" s="1"/>
  <c r="I814" i="6" s="1"/>
  <c r="I815" i="6" s="1"/>
  <c r="I816" i="6" s="1"/>
  <c r="I817" i="6" s="1"/>
  <c r="I818" i="6" s="1"/>
  <c r="I819" i="6" s="1"/>
  <c r="I820" i="6" s="1"/>
  <c r="I821" i="6" s="1"/>
  <c r="I822" i="6" s="1"/>
  <c r="I823" i="6" s="1"/>
  <c r="I824" i="6" s="1"/>
  <c r="I825" i="6" s="1"/>
  <c r="I826" i="6" s="1"/>
  <c r="I827" i="6" s="1"/>
  <c r="I828" i="6" s="1"/>
  <c r="I829" i="6" s="1"/>
  <c r="I830" i="6" s="1"/>
  <c r="I831" i="6" s="1"/>
  <c r="I832" i="6" s="1"/>
  <c r="I833" i="6" s="1"/>
  <c r="I834" i="6" s="1"/>
  <c r="I835" i="6" s="1"/>
  <c r="I836" i="6" s="1"/>
  <c r="I837" i="6" s="1"/>
  <c r="I838" i="6" s="1"/>
  <c r="I839" i="6" s="1"/>
  <c r="I840" i="6" s="1"/>
  <c r="I841" i="6" s="1"/>
  <c r="I842" i="6" s="1"/>
  <c r="I843" i="6" s="1"/>
  <c r="I844" i="6" s="1"/>
  <c r="I845" i="6" s="1"/>
  <c r="I846" i="6" s="1"/>
  <c r="I847" i="6" s="1"/>
  <c r="I848" i="6" s="1"/>
  <c r="I849" i="6" s="1"/>
  <c r="I850" i="6" s="1"/>
  <c r="I851" i="6" s="1"/>
  <c r="I852" i="6" s="1"/>
  <c r="I853" i="6" s="1"/>
  <c r="I854" i="6" s="1"/>
  <c r="I855" i="6" s="1"/>
  <c r="I856" i="6" s="1"/>
  <c r="I857" i="6" s="1"/>
  <c r="I858" i="6" s="1"/>
  <c r="I859" i="6" s="1"/>
  <c r="I860" i="6" s="1"/>
  <c r="I861" i="6" s="1"/>
  <c r="I862" i="6" s="1"/>
  <c r="I863" i="6" s="1"/>
  <c r="I864" i="6" s="1"/>
  <c r="I865" i="6" s="1"/>
  <c r="I866" i="6" s="1"/>
  <c r="I867" i="6" s="1"/>
  <c r="I868" i="6" s="1"/>
  <c r="I869" i="6" s="1"/>
  <c r="I870" i="6" s="1"/>
  <c r="I871" i="6" s="1"/>
  <c r="I872" i="6" s="1"/>
  <c r="I873" i="6" s="1"/>
  <c r="I874" i="6" s="1"/>
  <c r="I875" i="6" s="1"/>
  <c r="I876" i="6" s="1"/>
  <c r="I877" i="6" s="1"/>
  <c r="I878" i="6" s="1"/>
  <c r="I879" i="6" s="1"/>
  <c r="I880" i="6" s="1"/>
  <c r="I881" i="6" s="1"/>
  <c r="I882" i="6" s="1"/>
  <c r="I883" i="6" s="1"/>
  <c r="I884" i="6" s="1"/>
  <c r="I885" i="6" s="1"/>
  <c r="I886" i="6" s="1"/>
  <c r="I887" i="6" s="1"/>
  <c r="I888" i="6" s="1"/>
  <c r="I889" i="6" s="1"/>
  <c r="I890" i="6" s="1"/>
  <c r="I891" i="6" s="1"/>
  <c r="I892" i="6" s="1"/>
  <c r="I893" i="6" s="1"/>
  <c r="I894" i="6" s="1"/>
  <c r="I895" i="6" s="1"/>
  <c r="I896" i="6" s="1"/>
  <c r="I897" i="6" s="1"/>
  <c r="I898" i="6" s="1"/>
  <c r="I899" i="6" s="1"/>
  <c r="I900" i="6" s="1"/>
  <c r="I901" i="6" s="1"/>
  <c r="W901" i="6" l="1"/>
  <c r="I902" i="6"/>
  <c r="W748" i="6"/>
  <c r="W902" i="6" l="1"/>
  <c r="I903" i="6"/>
  <c r="W749" i="6"/>
  <c r="W903" i="6" l="1"/>
  <c r="I904" i="6"/>
  <c r="W750" i="6"/>
  <c r="W904" i="6" l="1"/>
  <c r="I905" i="6"/>
  <c r="W751" i="6"/>
  <c r="W905" i="6" l="1"/>
  <c r="I906" i="6"/>
  <c r="W752" i="6"/>
  <c r="W906" i="6" l="1"/>
  <c r="I907" i="6"/>
  <c r="W753" i="6"/>
  <c r="W907" i="6" l="1"/>
  <c r="I908" i="6"/>
  <c r="W908" i="6" s="1"/>
  <c r="W754" i="6"/>
  <c r="W755" i="6" l="1"/>
  <c r="W756" i="6" l="1"/>
  <c r="W757" i="6" l="1"/>
  <c r="W758" i="6" l="1"/>
  <c r="W759" i="6" l="1"/>
  <c r="W760" i="6" l="1"/>
  <c r="W761" i="6" l="1"/>
  <c r="W762" i="6" l="1"/>
  <c r="W763" i="6" l="1"/>
  <c r="W764" i="6" l="1"/>
  <c r="W765" i="6" l="1"/>
  <c r="W766" i="6" l="1"/>
  <c r="W767" i="6" l="1"/>
  <c r="W768" i="6" l="1"/>
  <c r="W769" i="6" l="1"/>
  <c r="W770" i="6" l="1"/>
  <c r="W771" i="6" l="1"/>
  <c r="W772" i="6" l="1"/>
  <c r="W773" i="6" l="1"/>
  <c r="W774" i="6" l="1"/>
  <c r="W775" i="6" l="1"/>
  <c r="W776" i="6" l="1"/>
  <c r="W777" i="6" l="1"/>
  <c r="W778" i="6" l="1"/>
  <c r="W779" i="6" l="1"/>
  <c r="W780" i="6" l="1"/>
  <c r="W781" i="6" l="1"/>
  <c r="W782" i="6" l="1"/>
  <c r="W783" i="6" l="1"/>
  <c r="W784" i="6" l="1"/>
  <c r="W785" i="6" l="1"/>
  <c r="W786" i="6" l="1"/>
  <c r="W787" i="6" l="1"/>
  <c r="W788" i="6" l="1"/>
  <c r="W789" i="6" l="1"/>
  <c r="W790" i="6" l="1"/>
  <c r="W791" i="6" l="1"/>
  <c r="W792" i="6" l="1"/>
  <c r="W793" i="6" l="1"/>
  <c r="W794" i="6" l="1"/>
  <c r="W795" i="6" l="1"/>
  <c r="W796" i="6" l="1"/>
  <c r="W797" i="6" l="1"/>
  <c r="W798" i="6" l="1"/>
  <c r="W799" i="6" l="1"/>
  <c r="W800" i="6" l="1"/>
  <c r="W801" i="6" l="1"/>
  <c r="W802" i="6" l="1"/>
  <c r="W805" i="6" l="1"/>
  <c r="W803" i="6"/>
  <c r="W807" i="6" l="1"/>
  <c r="W804" i="6"/>
  <c r="W809" i="6" l="1"/>
  <c r="W806" i="6"/>
  <c r="W811" i="6" l="1"/>
  <c r="W808" i="6"/>
  <c r="W813" i="6" l="1"/>
  <c r="W810" i="6"/>
  <c r="W815" i="6" l="1"/>
  <c r="W812" i="6"/>
  <c r="W817" i="6" l="1"/>
  <c r="W814" i="6"/>
  <c r="W819" i="6" l="1"/>
  <c r="W816" i="6"/>
  <c r="W821" i="6" l="1"/>
  <c r="W818" i="6"/>
  <c r="W823" i="6" l="1"/>
  <c r="W820" i="6"/>
  <c r="W825" i="6" l="1"/>
  <c r="W822" i="6"/>
  <c r="W827" i="6" l="1"/>
  <c r="W824" i="6"/>
  <c r="W829" i="6" l="1"/>
  <c r="W826" i="6"/>
  <c r="W831" i="6" l="1"/>
  <c r="W828" i="6"/>
  <c r="W833" i="6" l="1"/>
  <c r="W830" i="6"/>
  <c r="W835" i="6" l="1"/>
  <c r="W832" i="6"/>
  <c r="W837" i="6" l="1"/>
  <c r="W834" i="6"/>
  <c r="W839" i="6" l="1"/>
  <c r="W836" i="6"/>
  <c r="W841" i="6" l="1"/>
  <c r="W838" i="6"/>
  <c r="W843" i="6" l="1"/>
  <c r="W840" i="6"/>
  <c r="W845" i="6" l="1"/>
  <c r="W842" i="6"/>
  <c r="W847" i="6" l="1"/>
  <c r="W844" i="6"/>
  <c r="W849" i="6" l="1"/>
  <c r="W846" i="6"/>
  <c r="W851" i="6" l="1"/>
  <c r="W848" i="6"/>
  <c r="W853" i="6" l="1"/>
  <c r="W850" i="6"/>
  <c r="W855" i="6" l="1"/>
  <c r="W852" i="6"/>
  <c r="W857" i="6" l="1"/>
  <c r="W854" i="6"/>
  <c r="W859" i="6" l="1"/>
  <c r="W856" i="6"/>
  <c r="W861" i="6" l="1"/>
  <c r="W858" i="6"/>
  <c r="W863" i="6" l="1"/>
  <c r="W860" i="6"/>
  <c r="W865" i="6" l="1"/>
  <c r="W862" i="6"/>
  <c r="W867" i="6" l="1"/>
  <c r="W864" i="6"/>
  <c r="W869" i="6" l="1"/>
  <c r="W866" i="6"/>
  <c r="W871" i="6" l="1"/>
  <c r="W868" i="6"/>
  <c r="W873" i="6" l="1"/>
  <c r="W870" i="6"/>
  <c r="W875" i="6" l="1"/>
  <c r="W872" i="6"/>
  <c r="W877" i="6" l="1"/>
  <c r="W874" i="6"/>
  <c r="W879" i="6" l="1"/>
  <c r="W876" i="6"/>
  <c r="W881" i="6" l="1"/>
  <c r="W878" i="6"/>
  <c r="W883" i="6" l="1"/>
  <c r="W880" i="6"/>
  <c r="W885" i="6" l="1"/>
  <c r="W882" i="6"/>
  <c r="W887" i="6" l="1"/>
  <c r="W884" i="6"/>
  <c r="W889" i="6" l="1"/>
  <c r="W886" i="6"/>
  <c r="W891" i="6" l="1"/>
  <c r="W888" i="6"/>
  <c r="W893" i="6" l="1"/>
  <c r="W890" i="6"/>
  <c r="W895" i="6" l="1"/>
  <c r="W892" i="6"/>
  <c r="W897" i="6" l="1"/>
  <c r="W899" i="6"/>
  <c r="W894" i="6"/>
  <c r="W896" i="6" l="1"/>
  <c r="W898" i="6" l="1"/>
  <c r="W900" i="6"/>
</calcChain>
</file>

<file path=xl/sharedStrings.xml><?xml version="1.0" encoding="utf-8"?>
<sst xmlns="http://schemas.openxmlformats.org/spreadsheetml/2006/main" count="1500" uniqueCount="987">
  <si>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</si>
  <si>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</si>
  <si>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</si>
  <si>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</si>
  <si>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</si>
  <si>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</si>
  <si>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</si>
  <si>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</si>
  <si>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</si>
  <si>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</si>
  <si>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</si>
  <si>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</si>
  <si>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</si>
  <si>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</si>
  <si>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</si>
  <si>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</si>
  <si>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</si>
  <si>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</si>
  <si>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</si>
  <si>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</si>
  <si>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</si>
  <si>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</si>
  <si>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</si>
  <si>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</si>
  <si>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</si>
  <si>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</si>
  <si>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</si>
  <si>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</si>
  <si>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</si>
  <si>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</si>
  <si>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</si>
  <si>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</si>
  <si>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</si>
  <si>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</si>
  <si>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</si>
  <si>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</si>
  <si>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</si>
  <si>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</si>
  <si>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</si>
  <si>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</si>
  <si>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</si>
  <si>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</si>
  <si>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</si>
  <si>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</si>
  <si>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</si>
  <si>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</si>
  <si>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</si>
  <si>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</si>
  <si>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</si>
  <si>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</si>
  <si>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</si>
  <si>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</si>
  <si>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</si>
  <si>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</si>
  <si>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</si>
  <si>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</si>
  <si>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</si>
  <si>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</si>
  <si>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</si>
  <si>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</si>
  <si>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</si>
  <si>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</si>
  <si>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</si>
  <si>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</si>
  <si>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</si>
  <si>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</si>
  <si>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</si>
  <si>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</si>
  <si>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</si>
  <si>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</si>
  <si>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</si>
  <si>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</si>
  <si>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</si>
  <si>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</si>
  <si>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</si>
  <si>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</si>
  <si>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</si>
  <si>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</si>
  <si>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</si>
  <si>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</si>
  <si>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</si>
  <si>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</si>
  <si>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</si>
  <si>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</si>
  <si>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</si>
  <si>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</si>
  <si>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</si>
  <si>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</si>
  <si>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</si>
  <si>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</si>
  <si>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</si>
  <si>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</si>
  <si>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</si>
  <si>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</si>
  <si>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</si>
  <si>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</si>
  <si>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</si>
  <si>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</si>
  <si>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</si>
  <si>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</si>
  <si>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</si>
  <si>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</si>
  <si>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</si>
  <si>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</si>
  <si>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</si>
  <si>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</si>
  <si>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</si>
  <si>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</si>
  <si>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</si>
  <si>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</si>
  <si>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</si>
  <si>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</si>
  <si>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</si>
  <si>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</si>
  <si>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</si>
  <si>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</si>
  <si>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</si>
  <si>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</si>
  <si>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</si>
  <si>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</si>
  <si>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</si>
  <si>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</si>
  <si>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</si>
  <si>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</si>
  <si>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</si>
  <si>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</si>
  <si>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</si>
  <si>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</si>
  <si>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</si>
  <si>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</si>
  <si>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</si>
  <si>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</si>
  <si>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</si>
  <si>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</si>
  <si>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</si>
  <si>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</si>
  <si>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</si>
  <si>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</si>
  <si>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</si>
  <si>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</si>
  <si>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</si>
  <si>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</si>
  <si>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</si>
  <si>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</si>
  <si>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</si>
  <si>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</si>
  <si>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</si>
  <si>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</si>
  <si>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</si>
  <si>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</si>
  <si>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</si>
  <si>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</si>
  <si>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</si>
  <si>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</si>
  <si>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</si>
  <si>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</si>
  <si>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</si>
  <si>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</si>
  <si>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</si>
  <si>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</si>
  <si>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</si>
  <si>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</si>
  <si>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</si>
  <si>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</si>
  <si>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</si>
  <si>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</si>
  <si>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</si>
  <si>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</si>
  <si>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</si>
  <si>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</si>
  <si>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</si>
  <si>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</si>
  <si>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</si>
  <si>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</si>
  <si>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</si>
  <si>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</si>
  <si>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</si>
  <si>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</si>
  <si>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</si>
  <si>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</si>
  <si>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</si>
  <si>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</si>
  <si>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</si>
  <si>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</si>
  <si>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</si>
  <si>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</si>
  <si>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</si>
  <si>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</si>
  <si>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</si>
  <si>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</si>
  <si>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</si>
  <si>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</si>
  <si>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</si>
  <si>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</si>
  <si>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</si>
  <si>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</si>
  <si>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</si>
  <si>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</si>
  <si>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</si>
  <si>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</si>
  <si>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</si>
  <si>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</si>
  <si>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</si>
  <si>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</si>
  <si>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</si>
  <si>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</si>
  <si>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</si>
  <si>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</si>
  <si>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</si>
  <si>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</si>
  <si>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</si>
  <si>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</si>
  <si>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</si>
  <si>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</si>
  <si>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</si>
  <si>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</si>
  <si>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</si>
  <si>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</si>
  <si>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</si>
  <si>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</si>
  <si>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</si>
  <si>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</si>
  <si>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</si>
  <si>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</si>
  <si>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</si>
  <si>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</si>
  <si>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</si>
  <si>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</si>
  <si>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</si>
  <si>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</si>
  <si>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</si>
  <si>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</si>
  <si>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</si>
  <si>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</si>
  <si>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</si>
  <si>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</si>
  <si>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</si>
  <si>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</si>
  <si>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</si>
  <si>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</si>
  <si>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</si>
  <si>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</si>
  <si>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</si>
  <si>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</si>
  <si>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</si>
  <si>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</si>
  <si>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</si>
  <si>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</si>
  <si>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</si>
  <si>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</si>
  <si>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</si>
  <si>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</si>
  <si>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</si>
  <si>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</si>
  <si>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</si>
  <si>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</si>
  <si>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</si>
  <si>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</si>
  <si>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</si>
  <si>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</si>
  <si>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</si>
  <si>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</si>
  <si>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</si>
  <si>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</si>
  <si>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</si>
  <si>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</si>
  <si>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</si>
  <si>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</si>
  <si>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</si>
  <si>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</si>
  <si>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</si>
  <si>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</si>
  <si>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</si>
  <si>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</si>
  <si>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</si>
  <si>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</si>
  <si>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</si>
  <si>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</si>
  <si>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</si>
  <si>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</si>
  <si>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</si>
  <si>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</si>
  <si>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</si>
  <si>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</si>
  <si>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</si>
  <si>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</si>
  <si>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</si>
  <si>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</si>
  <si>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</si>
  <si>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</si>
  <si>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</si>
  <si>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</si>
  <si>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</si>
  <si>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</si>
  <si>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</si>
  <si>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</si>
  <si>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</si>
  <si>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</si>
  <si>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</si>
  <si>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</si>
  <si>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</si>
  <si>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</si>
  <si>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</si>
  <si>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</si>
  <si>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</si>
  <si>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</si>
  <si>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</si>
  <si>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</si>
  <si>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</si>
  <si>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</si>
  <si>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</si>
  <si>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</si>
  <si>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</si>
  <si>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</si>
  <si>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</si>
  <si>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</si>
  <si>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</si>
  <si>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</si>
  <si>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</si>
  <si>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</si>
  <si>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</si>
  <si>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</si>
  <si>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</si>
  <si>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</si>
  <si>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</si>
  <si>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</si>
  <si>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</si>
  <si>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</si>
  <si>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</si>
  <si>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</si>
  <si>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</si>
  <si>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</si>
  <si>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</si>
  <si>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</si>
  <si>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</si>
  <si>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</si>
  <si>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</si>
  <si>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</si>
  <si>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</si>
  <si>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</si>
  <si>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</si>
  <si>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</si>
  <si>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</si>
  <si>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</si>
  <si>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</si>
  <si>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</si>
  <si>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</si>
  <si>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</si>
  <si>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</si>
  <si>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</si>
  <si>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</si>
  <si>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</si>
  <si>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</si>
  <si>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</si>
  <si>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</si>
  <si>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</si>
  <si>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</si>
  <si>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</si>
  <si>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</si>
  <si>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</si>
  <si>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</si>
  <si>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</si>
  <si>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</si>
  <si>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</si>
  <si>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</si>
  <si>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</si>
  <si>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</si>
  <si>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</si>
  <si>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</si>
  <si>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</si>
  <si>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</si>
  <si>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</si>
  <si>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</si>
  <si>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</si>
  <si>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</si>
  <si>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</si>
  <si>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</si>
  <si>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</si>
  <si>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</si>
  <si>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</si>
  <si>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</si>
  <si>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</si>
  <si>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</si>
  <si>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</si>
  <si>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</si>
  <si>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</si>
  <si>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</si>
  <si>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</si>
  <si>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</si>
  <si>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</si>
  <si>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</si>
  <si>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</si>
  <si>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</si>
  <si>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</si>
  <si>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</si>
  <si>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</si>
  <si>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</si>
  <si>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</si>
  <si>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</si>
  <si>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</si>
  <si>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</si>
  <si>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</si>
  <si>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</si>
  <si>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</si>
  <si>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</si>
  <si>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</si>
  <si>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</si>
  <si>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</si>
  <si>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</si>
  <si>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</si>
  <si>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</si>
  <si>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</si>
  <si>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</si>
  <si>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</si>
  <si>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</si>
  <si>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</si>
  <si>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</si>
  <si>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</si>
  <si>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</si>
  <si>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</si>
  <si>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</si>
  <si>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</si>
  <si>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</si>
  <si>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</si>
  <si>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</si>
  <si>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</si>
  <si>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</si>
  <si>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</si>
  <si>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</si>
  <si>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</si>
  <si>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</si>
  <si>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</si>
  <si>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</si>
  <si>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</si>
  <si>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</si>
  <si>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</si>
  <si>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</si>
  <si>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</si>
  <si>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</si>
  <si>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</si>
  <si>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</si>
  <si>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</si>
  <si>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</si>
  <si>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</si>
  <si>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</si>
  <si>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</si>
  <si>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</si>
  <si>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</si>
  <si>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</si>
  <si>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</si>
  <si>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</si>
  <si>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</si>
  <si>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</si>
  <si>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</si>
  <si>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</si>
  <si>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</si>
  <si>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</si>
  <si>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</si>
  <si>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</si>
  <si>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</si>
  <si>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</si>
  <si>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</si>
  <si>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</si>
  <si>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</si>
  <si>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</si>
  <si>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</si>
  <si>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</si>
  <si>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</si>
  <si>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</si>
  <si>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</si>
  <si>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</si>
  <si>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</si>
  <si>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</si>
  <si>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</si>
  <si>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</si>
  <si>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</si>
  <si>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</si>
  <si>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</si>
  <si>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</si>
  <si>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</si>
  <si>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</si>
  <si>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</si>
  <si>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</si>
  <si>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</si>
  <si>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</si>
  <si>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</si>
  <si>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</si>
  <si>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</si>
  <si>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</si>
  <si>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</si>
  <si>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</si>
  <si>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</si>
  <si>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</si>
  <si>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</si>
  <si>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</si>
  <si>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</si>
  <si>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</si>
  <si>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</si>
  <si>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</si>
  <si>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</si>
  <si>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</si>
  <si>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</si>
  <si>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</si>
  <si>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</si>
  <si>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</si>
  <si>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</si>
  <si>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</si>
  <si>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</si>
  <si>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</si>
  <si>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</si>
  <si>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</si>
  <si>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</si>
  <si>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</si>
  <si>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</si>
  <si>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</si>
  <si>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</si>
  <si>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</si>
  <si>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</si>
  <si>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</si>
  <si>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</si>
  <si>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</si>
  <si>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</si>
  <si>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</si>
  <si>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</si>
  <si>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</si>
  <si>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</si>
  <si>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</si>
  <si>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</si>
  <si>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</si>
  <si>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</si>
  <si>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</si>
  <si>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</si>
  <si>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</si>
  <si>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</si>
  <si>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</si>
  <si>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</si>
  <si>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</si>
  <si>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</si>
  <si>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</si>
  <si>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</si>
  <si>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</si>
  <si>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</si>
  <si>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</si>
  <si>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</si>
  <si>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</si>
  <si>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</si>
  <si>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</si>
  <si>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</si>
  <si>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</si>
  <si>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</si>
  <si>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</si>
  <si>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</si>
  <si>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</si>
  <si>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</si>
  <si>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</si>
  <si>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</si>
  <si>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</si>
  <si>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</si>
  <si>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</si>
  <si>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</si>
  <si>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</si>
  <si>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</si>
  <si>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</si>
  <si>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</si>
  <si>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</si>
  <si>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</si>
  <si>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</si>
  <si>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</si>
  <si>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</si>
  <si>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</si>
  <si>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</si>
  <si>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</si>
  <si>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</si>
  <si>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</si>
  <si>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</si>
  <si>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</si>
  <si>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</si>
  <si>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</si>
  <si>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</si>
  <si>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</si>
  <si>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</si>
  <si>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</si>
  <si>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</si>
  <si>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</si>
  <si>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</si>
  <si>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</si>
  <si>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</si>
  <si>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</si>
  <si>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</si>
  <si>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</si>
  <si>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</si>
  <si>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</si>
  <si>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</si>
  <si>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</si>
  <si>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</si>
  <si>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</si>
  <si>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</si>
  <si>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</si>
  <si>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</si>
  <si>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</si>
  <si>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</si>
  <si>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</si>
  <si>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</si>
  <si>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</si>
  <si>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</si>
  <si>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</si>
  <si>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</si>
  <si>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</si>
  <si>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</si>
  <si>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</si>
  <si>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</si>
  <si>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</si>
  <si>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</si>
  <si>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</si>
  <si>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</si>
  <si>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</si>
  <si>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</si>
  <si>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</si>
  <si>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</si>
  <si>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</si>
  <si>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</si>
  <si>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</si>
  <si>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</si>
  <si>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</si>
  <si>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</si>
  <si>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</si>
  <si>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</si>
  <si>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</si>
  <si>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</si>
  <si>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</si>
  <si>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</si>
  <si>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</si>
  <si>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</si>
  <si>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</si>
  <si>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</si>
  <si>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</si>
  <si>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</si>
  <si>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</si>
  <si>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</si>
  <si>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</si>
  <si>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</si>
  <si>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</si>
  <si>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</si>
  <si>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</si>
  <si>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</si>
  <si>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</si>
  <si>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</si>
  <si>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</si>
  <si>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</si>
  <si>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</si>
  <si>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</si>
  <si>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</si>
  <si>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</si>
  <si>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</si>
  <si>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</si>
  <si>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</si>
  <si>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</si>
  <si>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</si>
  <si>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</si>
  <si>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</si>
  <si>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</si>
  <si>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</si>
  <si>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</si>
  <si>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</si>
  <si>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</si>
  <si>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</si>
  <si>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</si>
  <si>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</si>
  <si>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</si>
  <si>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</si>
  <si>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</si>
  <si>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</si>
  <si>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</si>
  <si>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</si>
  <si>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</si>
  <si>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</si>
  <si>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</si>
  <si>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</si>
  <si>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</si>
  <si>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</si>
  <si>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</si>
  <si>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</si>
  <si>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</si>
  <si>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</si>
  <si>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</si>
  <si>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</si>
  <si>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</si>
  <si>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</si>
  <si>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</si>
  <si>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</si>
  <si>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</si>
  <si>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</si>
  <si>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</si>
  <si>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</si>
  <si>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</si>
  <si>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</si>
  <si>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</si>
  <si>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</si>
  <si>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</si>
  <si>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</si>
  <si>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</si>
  <si>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</si>
  <si>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</si>
  <si>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</si>
  <si>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</si>
  <si>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</si>
  <si>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</si>
  <si>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</si>
  <si>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</si>
  <si>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</si>
  <si>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</si>
  <si>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</si>
  <si>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</si>
  <si>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</si>
  <si>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</si>
  <si>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</si>
  <si>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</si>
  <si>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</si>
  <si>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</si>
  <si>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</si>
  <si>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</si>
  <si>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</si>
  <si>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</si>
  <si>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</si>
  <si>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</si>
  <si>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</si>
  <si>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</si>
  <si>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</si>
  <si>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</si>
  <si>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</si>
  <si>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</si>
  <si>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</si>
  <si>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</si>
  <si>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</si>
  <si>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</si>
  <si>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</si>
  <si>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</si>
  <si>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</si>
  <si>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</si>
  <si>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</si>
  <si>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</si>
  <si>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</si>
  <si>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</si>
  <si>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</si>
  <si>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</si>
  <si>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</si>
  <si>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</si>
  <si>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</si>
  <si>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</si>
  <si>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</si>
  <si>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</si>
  <si>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</si>
  <si>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</si>
  <si>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</si>
  <si>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</si>
  <si>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</si>
  <si>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</si>
  <si>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</si>
  <si>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</si>
  <si>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</si>
  <si>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</si>
  <si>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</si>
  <si>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</si>
  <si>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</si>
  <si>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</si>
  <si>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</si>
  <si>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</si>
  <si>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</si>
  <si>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</si>
  <si>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</si>
  <si>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</si>
  <si>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</si>
  <si>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</si>
  <si>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</si>
  <si>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</si>
  <si>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</si>
  <si>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</si>
  <si>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</si>
  <si>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</si>
  <si>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</si>
  <si>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</si>
  <si>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</si>
  <si>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</si>
  <si>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</si>
  <si>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</si>
  <si>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</si>
  <si>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</si>
  <si>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</si>
  <si>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</si>
  <si>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</si>
  <si>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</si>
  <si>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</si>
  <si>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</si>
  <si>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</si>
  <si>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</si>
  <si>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</si>
  <si>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</si>
  <si>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</si>
  <si>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</si>
  <si>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</si>
  <si>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</si>
  <si>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</si>
  <si>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</si>
  <si>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</si>
  <si>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</si>
  <si>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</si>
  <si>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</si>
  <si>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</si>
  <si>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</si>
  <si>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</si>
  <si>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</si>
  <si>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</si>
  <si>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</si>
  <si>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</si>
  <si>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</si>
  <si>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</si>
  <si>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</si>
  <si>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</si>
  <si>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</si>
  <si>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</si>
  <si>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</si>
  <si>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</si>
  <si>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</si>
  <si>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</si>
  <si>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</si>
  <si>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</si>
  <si>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</si>
  <si>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</si>
  <si>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</si>
  <si>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</si>
  <si>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</si>
  <si>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</si>
  <si>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</si>
  <si>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</si>
  <si>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</si>
  <si>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</si>
  <si>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</si>
  <si>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</si>
  <si>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</si>
  <si>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</si>
  <si>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</si>
  <si>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</si>
  <si>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</si>
  <si>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</si>
  <si>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</si>
  <si>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</si>
  <si>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</si>
  <si>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</si>
  <si>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</si>
  <si>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</si>
  <si>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</si>
  <si>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</si>
  <si>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</si>
  <si>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</si>
  <si>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</si>
  <si>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</si>
  <si>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</si>
  <si>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</si>
  <si>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</si>
  <si>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</si>
  <si>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</si>
  <si>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</si>
  <si>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</si>
  <si>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</si>
  <si>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</si>
  <si>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</si>
  <si>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</si>
  <si>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</si>
  <si>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</si>
  <si>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</si>
  <si>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</si>
  <si>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</si>
  <si>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</si>
  <si>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</si>
  <si>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</si>
  <si>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</si>
  <si>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</si>
  <si>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</si>
  <si>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</si>
  <si>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</si>
  <si>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</si>
  <si>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</si>
  <si>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</si>
  <si>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</si>
  <si>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</si>
  <si>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</si>
  <si>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</si>
  <si>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</si>
  <si>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</si>
  <si>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</si>
  <si>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</si>
  <si>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</si>
  <si>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</si>
  <si>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</si>
  <si>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</si>
  <si>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</si>
  <si>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</si>
  <si>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</si>
  <si>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</si>
  <si>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</si>
  <si>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</si>
  <si>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</si>
  <si>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</si>
  <si>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</si>
  <si>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</si>
  <si>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</si>
  <si>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</si>
  <si>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</si>
  <si>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</si>
  <si>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</si>
  <si>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</si>
  <si>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</si>
  <si>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</si>
  <si>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</si>
  <si>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</si>
  <si>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</si>
  <si>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</si>
  <si>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</si>
  <si>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</si>
  <si>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</si>
  <si>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</si>
  <si>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</si>
  <si>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</si>
  <si>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</si>
  <si>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</si>
  <si>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</si>
  <si>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</si>
  <si>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</si>
  <si>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</si>
  <si>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</si>
  <si>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</si>
  <si>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</si>
  <si>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</si>
  <si>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</si>
  <si>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</si>
  <si>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</si>
  <si>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</si>
  <si>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</si>
  <si>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</si>
  <si>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</si>
  <si>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</si>
  <si>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</si>
  <si>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</si>
  <si>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</si>
  <si>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</si>
  <si>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</si>
  <si>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</si>
  <si>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</si>
  <si>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</si>
  <si>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</si>
  <si>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</si>
  <si>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</si>
  <si>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</si>
  <si>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</si>
  <si>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</si>
  <si>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</si>
  <si>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</si>
  <si>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</si>
  <si>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</si>
  <si>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</si>
  <si>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</si>
  <si>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</si>
  <si>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</si>
  <si>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</si>
  <si>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</si>
  <si>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</si>
  <si>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</si>
  <si>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</si>
  <si>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</si>
  <si>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</si>
  <si>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</si>
  <si>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</si>
  <si>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</si>
  <si>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</si>
  <si>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</si>
  <si>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</si>
  <si>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</si>
  <si>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</si>
  <si>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</si>
  <si>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</si>
  <si>
    <t>dddddd</t>
    <phoneticPr fontId="1"/>
  </si>
  <si>
    <t>累計死亡</t>
    <rPh sb="0" eb="2">
      <t>ルイケイ</t>
    </rPh>
    <rPh sb="2" eb="4">
      <t>シボウ</t>
    </rPh>
    <phoneticPr fontId="1"/>
  </si>
  <si>
    <t>10月</t>
  </si>
  <si>
    <t>11月</t>
  </si>
  <si>
    <t>12月</t>
  </si>
  <si>
    <t>?</t>
    <phoneticPr fontId="1"/>
  </si>
  <si>
    <t>この日から兵団の数値は新疆に含む</t>
    <rPh sb="2" eb="3">
      <t>ヒ</t>
    </rPh>
    <rPh sb="5" eb="7">
      <t>ヘイダン</t>
    </rPh>
    <rPh sb="8" eb="10">
      <t>スウチ</t>
    </rPh>
    <rPh sb="11" eb="13">
      <t>シンキョウ</t>
    </rPh>
    <rPh sb="14" eb="15">
      <t>フク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</si>
</sst>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wrapText="1"/>
    </xf>
    <xf numFmtId="0" fontId="0" fillId="6" borderId="54" xfId="0" applyFill="1" applyBorder="1" applyAlignment="1">
      <alignment horizontal="center" vertical="center" wrapText="1"/>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6" borderId="69" xfId="0" applyFill="1" applyBorder="1" applyAlignment="1">
      <alignment horizontal="center" vertical="center"/>
    </xf>
    <xf numFmtId="0" fontId="0" fillId="6" borderId="8" xfId="0" applyFill="1" applyBorder="1" applyAlignment="1">
      <alignment horizontal="center" vertical="center"/>
    </xf>
    <xf numFmtId="0" fontId="0" fillId="6" borderId="71" xfId="0" applyFill="1"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CCFFFF"/>
      <color rgb="FF0000FF"/>
      <color rgb="FF00FFFF"/>
      <color rgb="FFFF0000"/>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国家衛健委発表に基づく感染状況!$AE$374:$AE$1109</c:f>
              <c:numCache>
                <c:formatCode>m"月"d"日"</c:formatCode>
                <c:ptCount val="73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numCache>
            </c:numRef>
          </c:cat>
          <c:val>
            <c:numRef>
              <c:f>国家衛健委発表に基づく感染状況!$AF$374:$AF$1109</c:f>
              <c:numCache>
                <c:formatCode>#,##0_);[Red]\(#,##0\)</c:formatCode>
                <c:ptCount val="73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pt idx="717">
                  <c:v>2656</c:v>
                </c:pt>
                <c:pt idx="718">
                  <c:v>3049</c:v>
                </c:pt>
                <c:pt idx="719">
                  <c:v>2966</c:v>
                </c:pt>
                <c:pt idx="720">
                  <c:v>3696</c:v>
                </c:pt>
                <c:pt idx="721">
                  <c:v>4103</c:v>
                </c:pt>
                <c:pt idx="722">
                  <c:v>2940</c:v>
                </c:pt>
                <c:pt idx="723">
                  <c:v>2637</c:v>
                </c:pt>
                <c:pt idx="724">
                  <c:v>4388</c:v>
                </c:pt>
                <c:pt idx="725">
                  <c:v>5136</c:v>
                </c:pt>
                <c:pt idx="726">
                  <c:v>5080</c:v>
                </c:pt>
                <c:pt idx="727">
                  <c:v>5491</c:v>
                </c:pt>
                <c:pt idx="728">
                  <c:v>7179</c:v>
                </c:pt>
                <c:pt idx="729">
                  <c:v>5102</c:v>
                </c:pt>
                <c:pt idx="730">
                  <c:v>4475</c:v>
                </c:pt>
                <c:pt idx="731">
                  <c:v>4804</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香港マカオ台湾の患者・海外輸入症例・無症状病原体保有者!$CN$189:$CN$1107</c:f>
              <c:numCache>
                <c:formatCode>m"月"d"日"</c:formatCode>
                <c:ptCount val="91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pt idx="914">
                  <c:v>44927</c:v>
                </c:pt>
                <c:pt idx="915">
                  <c:v>44928</c:v>
                </c:pt>
              </c:numCache>
            </c:numRef>
          </c:cat>
          <c:val>
            <c:numRef>
              <c:f>香港マカオ台湾の患者・海外輸入症例・無症状病原体保有者!$CO$189:$CO$1107</c:f>
              <c:numCache>
                <c:formatCode>General</c:formatCode>
                <c:ptCount val="91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pt idx="907">
                  <c:v>1854</c:v>
                </c:pt>
                <c:pt idx="908">
                  <c:v>2170</c:v>
                </c:pt>
                <c:pt idx="909">
                  <c:v>2058</c:v>
                </c:pt>
                <c:pt idx="910">
                  <c:v>2359</c:v>
                </c:pt>
                <c:pt idx="911">
                  <c:v>2377</c:v>
                </c:pt>
                <c:pt idx="912">
                  <c:v>2598</c:v>
                </c:pt>
                <c:pt idx="913">
                  <c:v>2216</c:v>
                </c:pt>
                <c:pt idx="914">
                  <c:v>1633</c:v>
                </c:pt>
                <c:pt idx="915">
                  <c:v>1323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1968894357755E-2"/>
          <c:y val="4.282533667092771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省市別輸入症例数変化!$C$2:$C$871</c:f>
              <c:numCache>
                <c:formatCode>m"月"d"日"</c:formatCode>
                <c:ptCount val="8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numCache>
            </c:numRef>
          </c:cat>
          <c:val>
            <c:numRef>
              <c:f>省市別輸入症例数変化!$D$2:$D$871</c:f>
              <c:numCache>
                <c:formatCode>General</c:formatCode>
                <c:ptCount val="87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pt idx="851">
                  <c:v>5</c:v>
                </c:pt>
                <c:pt idx="852">
                  <c:v>4</c:v>
                </c:pt>
                <c:pt idx="853">
                  <c:v>2</c:v>
                </c:pt>
                <c:pt idx="854">
                  <c:v>8</c:v>
                </c:pt>
                <c:pt idx="855">
                  <c:v>7</c:v>
                </c:pt>
                <c:pt idx="856">
                  <c:v>6</c:v>
                </c:pt>
                <c:pt idx="857">
                  <c:v>9</c:v>
                </c:pt>
                <c:pt idx="858">
                  <c:v>4</c:v>
                </c:pt>
                <c:pt idx="859">
                  <c:v>4</c:v>
                </c:pt>
                <c:pt idx="860">
                  <c:v>4</c:v>
                </c:pt>
                <c:pt idx="861">
                  <c:v>3</c:v>
                </c:pt>
                <c:pt idx="862">
                  <c:v>4</c:v>
                </c:pt>
                <c:pt idx="863">
                  <c:v>3</c:v>
                </c:pt>
                <c:pt idx="864">
                  <c:v>2</c:v>
                </c:pt>
                <c:pt idx="865">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省市別輸入症例数変化!$C$2:$C$871</c:f>
              <c:numCache>
                <c:formatCode>m"月"d"日"</c:formatCode>
                <c:ptCount val="8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numCache>
            </c:numRef>
          </c:cat>
          <c:val>
            <c:numRef>
              <c:f>省市別輸入症例数変化!$E$2:$E$871</c:f>
              <c:numCache>
                <c:formatCode>General</c:formatCode>
                <c:ptCount val="87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pt idx="830">
                  <c:v>19</c:v>
                </c:pt>
                <c:pt idx="831">
                  <c:v>11</c:v>
                </c:pt>
                <c:pt idx="832">
                  <c:v>12</c:v>
                </c:pt>
                <c:pt idx="833">
                  <c:v>16</c:v>
                </c:pt>
                <c:pt idx="834">
                  <c:v>12</c:v>
                </c:pt>
                <c:pt idx="835">
                  <c:v>14</c:v>
                </c:pt>
                <c:pt idx="836">
                  <c:v>17</c:v>
                </c:pt>
                <c:pt idx="837">
                  <c:v>15</c:v>
                </c:pt>
                <c:pt idx="838">
                  <c:v>18</c:v>
                </c:pt>
                <c:pt idx="839">
                  <c:v>14</c:v>
                </c:pt>
                <c:pt idx="840">
                  <c:v>12</c:v>
                </c:pt>
                <c:pt idx="841">
                  <c:v>10</c:v>
                </c:pt>
                <c:pt idx="842">
                  <c:v>27</c:v>
                </c:pt>
                <c:pt idx="843">
                  <c:v>21</c:v>
                </c:pt>
                <c:pt idx="844">
                  <c:v>22</c:v>
                </c:pt>
                <c:pt idx="845">
                  <c:v>5</c:v>
                </c:pt>
                <c:pt idx="846">
                  <c:v>17</c:v>
                </c:pt>
                <c:pt idx="847">
                  <c:v>17</c:v>
                </c:pt>
                <c:pt idx="848">
                  <c:v>13</c:v>
                </c:pt>
                <c:pt idx="849">
                  <c:v>17</c:v>
                </c:pt>
                <c:pt idx="850">
                  <c:v>31</c:v>
                </c:pt>
                <c:pt idx="851">
                  <c:v>36</c:v>
                </c:pt>
                <c:pt idx="852">
                  <c:v>18</c:v>
                </c:pt>
                <c:pt idx="853">
                  <c:v>47</c:v>
                </c:pt>
                <c:pt idx="854">
                  <c:v>41</c:v>
                </c:pt>
                <c:pt idx="855">
                  <c:v>6</c:v>
                </c:pt>
                <c:pt idx="856">
                  <c:v>11</c:v>
                </c:pt>
                <c:pt idx="857">
                  <c:v>5</c:v>
                </c:pt>
                <c:pt idx="858">
                  <c:v>22</c:v>
                </c:pt>
                <c:pt idx="859">
                  <c:v>82</c:v>
                </c:pt>
                <c:pt idx="860">
                  <c:v>4</c:v>
                </c:pt>
                <c:pt idx="861">
                  <c:v>18</c:v>
                </c:pt>
                <c:pt idx="862">
                  <c:v>9</c:v>
                </c:pt>
                <c:pt idx="863">
                  <c:v>31</c:v>
                </c:pt>
                <c:pt idx="864">
                  <c:v>17</c:v>
                </c:pt>
                <c:pt idx="865">
                  <c:v>18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省市別輸入症例数変化!$C$2:$C$871</c:f>
              <c:numCache>
                <c:formatCode>m"月"d"日"</c:formatCode>
                <c:ptCount val="8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numCache>
            </c:numRef>
          </c:cat>
          <c:val>
            <c:numRef>
              <c:f>省市別輸入症例数変化!$F$2:$F$871</c:f>
              <c:numCache>
                <c:formatCode>General</c:formatCode>
                <c:ptCount val="87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pt idx="830">
                  <c:v>2</c:v>
                </c:pt>
                <c:pt idx="831">
                  <c:v>4</c:v>
                </c:pt>
                <c:pt idx="832">
                  <c:v>3</c:v>
                </c:pt>
                <c:pt idx="833">
                  <c:v>1</c:v>
                </c:pt>
                <c:pt idx="835">
                  <c:v>1</c:v>
                </c:pt>
                <c:pt idx="836">
                  <c:v>3</c:v>
                </c:pt>
                <c:pt idx="837">
                  <c:v>2</c:v>
                </c:pt>
                <c:pt idx="838">
                  <c:v>1</c:v>
                </c:pt>
                <c:pt idx="839">
                  <c:v>5</c:v>
                </c:pt>
                <c:pt idx="840">
                  <c:v>3</c:v>
                </c:pt>
                <c:pt idx="841">
                  <c:v>3</c:v>
                </c:pt>
                <c:pt idx="842">
                  <c:v>2</c:v>
                </c:pt>
                <c:pt idx="843">
                  <c:v>10</c:v>
                </c:pt>
                <c:pt idx="845">
                  <c:v>3</c:v>
                </c:pt>
                <c:pt idx="846">
                  <c:v>6</c:v>
                </c:pt>
                <c:pt idx="847">
                  <c:v>11</c:v>
                </c:pt>
                <c:pt idx="848">
                  <c:v>6</c:v>
                </c:pt>
                <c:pt idx="849">
                  <c:v>18</c:v>
                </c:pt>
                <c:pt idx="850">
                  <c:v>14</c:v>
                </c:pt>
                <c:pt idx="851">
                  <c:v>10</c:v>
                </c:pt>
                <c:pt idx="852">
                  <c:v>17</c:v>
                </c:pt>
                <c:pt idx="853">
                  <c:v>7</c:v>
                </c:pt>
                <c:pt idx="854">
                  <c:v>1</c:v>
                </c:pt>
                <c:pt idx="855">
                  <c:v>3</c:v>
                </c:pt>
                <c:pt idx="856">
                  <c:v>5</c:v>
                </c:pt>
                <c:pt idx="857">
                  <c:v>1</c:v>
                </c:pt>
                <c:pt idx="858">
                  <c:v>4</c:v>
                </c:pt>
                <c:pt idx="859">
                  <c:v>1</c:v>
                </c:pt>
                <c:pt idx="860">
                  <c:v>6</c:v>
                </c:pt>
                <c:pt idx="862">
                  <c:v>3</c:v>
                </c:pt>
                <c:pt idx="864">
                  <c:v>1</c:v>
                </c:pt>
                <c:pt idx="865">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省市別輸入症例数変化!$C$2:$C$871</c:f>
              <c:numCache>
                <c:formatCode>m"月"d"日"</c:formatCode>
                <c:ptCount val="8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numCache>
            </c:numRef>
          </c:cat>
          <c:val>
            <c:numRef>
              <c:f>省市別輸入症例数変化!$G$2:$G$871</c:f>
              <c:numCache>
                <c:formatCode>General</c:formatCode>
                <c:ptCount val="870"/>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省市別輸入症例数変化!$C$2:$C$871</c:f>
              <c:numCache>
                <c:formatCode>m"月"d"日"</c:formatCode>
                <c:ptCount val="8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numCache>
            </c:numRef>
          </c:cat>
          <c:val>
            <c:numRef>
              <c:f>省市別輸入症例数変化!$H$2:$H$871</c:f>
              <c:numCache>
                <c:formatCode>General</c:formatCode>
                <c:ptCount val="870"/>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pt idx="831">
                  <c:v>1</c:v>
                </c:pt>
                <c:pt idx="834">
                  <c:v>1</c:v>
                </c:pt>
                <c:pt idx="836">
                  <c:v>1</c:v>
                </c:pt>
                <c:pt idx="841">
                  <c:v>1</c:v>
                </c:pt>
                <c:pt idx="847">
                  <c:v>2</c:v>
                </c:pt>
                <c:pt idx="854">
                  <c:v>1</c:v>
                </c:pt>
                <c:pt idx="856">
                  <c:v>5</c:v>
                </c:pt>
                <c:pt idx="862">
                  <c:v>3</c:v>
                </c:pt>
                <c:pt idx="864">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省市別輸入症例数変化!$C$2:$C$871</c:f>
              <c:numCache>
                <c:formatCode>m"月"d"日"</c:formatCode>
                <c:ptCount val="8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numCache>
            </c:numRef>
          </c:cat>
          <c:val>
            <c:numRef>
              <c:f>省市別輸入症例数変化!$I$2:$I$871</c:f>
              <c:numCache>
                <c:formatCode>General</c:formatCode>
                <c:ptCount val="87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pt idx="830">
                  <c:v>7</c:v>
                </c:pt>
                <c:pt idx="831">
                  <c:v>10</c:v>
                </c:pt>
                <c:pt idx="832">
                  <c:v>23</c:v>
                </c:pt>
                <c:pt idx="833">
                  <c:v>8</c:v>
                </c:pt>
                <c:pt idx="834">
                  <c:v>2</c:v>
                </c:pt>
                <c:pt idx="835">
                  <c:v>6</c:v>
                </c:pt>
                <c:pt idx="836">
                  <c:v>9</c:v>
                </c:pt>
                <c:pt idx="837">
                  <c:v>8</c:v>
                </c:pt>
                <c:pt idx="838">
                  <c:v>1</c:v>
                </c:pt>
                <c:pt idx="839">
                  <c:v>2</c:v>
                </c:pt>
                <c:pt idx="841">
                  <c:v>6</c:v>
                </c:pt>
                <c:pt idx="842">
                  <c:v>1</c:v>
                </c:pt>
                <c:pt idx="843">
                  <c:v>1</c:v>
                </c:pt>
                <c:pt idx="844">
                  <c:v>1</c:v>
                </c:pt>
                <c:pt idx="845">
                  <c:v>8</c:v>
                </c:pt>
                <c:pt idx="847">
                  <c:v>1</c:v>
                </c:pt>
                <c:pt idx="848">
                  <c:v>4</c:v>
                </c:pt>
                <c:pt idx="849">
                  <c:v>5</c:v>
                </c:pt>
                <c:pt idx="850">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省市別輸入症例数変化!$C$2:$C$871</c:f>
              <c:numCache>
                <c:formatCode>m"月"d"日"</c:formatCode>
                <c:ptCount val="8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numCache>
            </c:numRef>
          </c:cat>
          <c:val>
            <c:numRef>
              <c:f>省市別輸入症例数変化!$J$2:$J$871</c:f>
              <c:numCache>
                <c:formatCode>0_);[Red]\(0\)</c:formatCode>
                <c:ptCount val="870"/>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pt idx="830">
                  <c:v>29</c:v>
                </c:pt>
                <c:pt idx="831">
                  <c:v>17</c:v>
                </c:pt>
                <c:pt idx="832">
                  <c:v>26</c:v>
                </c:pt>
                <c:pt idx="833">
                  <c:v>16</c:v>
                </c:pt>
                <c:pt idx="834">
                  <c:v>35</c:v>
                </c:pt>
                <c:pt idx="835">
                  <c:v>18</c:v>
                </c:pt>
                <c:pt idx="836">
                  <c:v>36</c:v>
                </c:pt>
                <c:pt idx="837">
                  <c:v>25</c:v>
                </c:pt>
                <c:pt idx="838">
                  <c:v>29</c:v>
                </c:pt>
                <c:pt idx="839">
                  <c:v>18</c:v>
                </c:pt>
                <c:pt idx="840">
                  <c:v>29</c:v>
                </c:pt>
                <c:pt idx="841">
                  <c:v>25</c:v>
                </c:pt>
                <c:pt idx="842">
                  <c:v>34</c:v>
                </c:pt>
                <c:pt idx="843">
                  <c:v>30</c:v>
                </c:pt>
                <c:pt idx="844">
                  <c:v>14</c:v>
                </c:pt>
                <c:pt idx="845">
                  <c:v>22</c:v>
                </c:pt>
                <c:pt idx="846">
                  <c:v>30</c:v>
                </c:pt>
                <c:pt idx="847">
                  <c:v>29</c:v>
                </c:pt>
                <c:pt idx="848">
                  <c:v>29</c:v>
                </c:pt>
                <c:pt idx="849">
                  <c:v>22</c:v>
                </c:pt>
                <c:pt idx="850">
                  <c:v>28</c:v>
                </c:pt>
                <c:pt idx="851">
                  <c:v>15</c:v>
                </c:pt>
                <c:pt idx="852">
                  <c:v>13</c:v>
                </c:pt>
                <c:pt idx="853">
                  <c:v>8</c:v>
                </c:pt>
                <c:pt idx="854">
                  <c:v>14</c:v>
                </c:pt>
                <c:pt idx="855">
                  <c:v>9</c:v>
                </c:pt>
                <c:pt idx="856">
                  <c:v>16</c:v>
                </c:pt>
                <c:pt idx="857">
                  <c:v>16</c:v>
                </c:pt>
                <c:pt idx="858">
                  <c:v>18</c:v>
                </c:pt>
                <c:pt idx="859">
                  <c:v>8</c:v>
                </c:pt>
                <c:pt idx="860">
                  <c:v>8</c:v>
                </c:pt>
                <c:pt idx="861">
                  <c:v>3</c:v>
                </c:pt>
                <c:pt idx="862">
                  <c:v>6</c:v>
                </c:pt>
                <c:pt idx="863">
                  <c:v>2</c:v>
                </c:pt>
                <c:pt idx="864">
                  <c:v>3</c:v>
                </c:pt>
                <c:pt idx="865">
                  <c:v>6</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香港マカオ台湾の患者・海外輸入症例・無症状病原体保有者!$AX$169:$AX$1107</c:f>
              <c:numCache>
                <c:formatCode>m"月"d"日"</c:formatCode>
                <c:ptCount val="93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pt idx="930">
                  <c:v>44923</c:v>
                </c:pt>
                <c:pt idx="931">
                  <c:v>44924</c:v>
                </c:pt>
                <c:pt idx="932">
                  <c:v>44925</c:v>
                </c:pt>
                <c:pt idx="933">
                  <c:v>44926</c:v>
                </c:pt>
                <c:pt idx="934">
                  <c:v>44927</c:v>
                </c:pt>
                <c:pt idx="935">
                  <c:v>44928</c:v>
                </c:pt>
              </c:numCache>
            </c:numRef>
          </c:cat>
          <c:val>
            <c:numRef>
              <c:f>香港マカオ台湾の患者・海外輸入症例・無症状病原体保有者!$AY$169:$AY$1107</c:f>
              <c:numCache>
                <c:formatCode>General</c:formatCode>
                <c:ptCount val="93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pt idx="900">
                  <c:v>957</c:v>
                </c:pt>
                <c:pt idx="901">
                  <c:v>1282</c:v>
                </c:pt>
                <c:pt idx="902">
                  <c:v>1023</c:v>
                </c:pt>
                <c:pt idx="903">
                  <c:v>942</c:v>
                </c:pt>
                <c:pt idx="904">
                  <c:v>703</c:v>
                </c:pt>
                <c:pt idx="905">
                  <c:v>708</c:v>
                </c:pt>
                <c:pt idx="906">
                  <c:v>1021</c:v>
                </c:pt>
                <c:pt idx="907">
                  <c:v>1163</c:v>
                </c:pt>
                <c:pt idx="908">
                  <c:v>1170</c:v>
                </c:pt>
                <c:pt idx="909">
                  <c:v>1168</c:v>
                </c:pt>
                <c:pt idx="910">
                  <c:v>1185</c:v>
                </c:pt>
                <c:pt idx="911">
                  <c:v>924</c:v>
                </c:pt>
                <c:pt idx="912">
                  <c:v>784</c:v>
                </c:pt>
                <c:pt idx="913">
                  <c:v>528</c:v>
                </c:pt>
                <c:pt idx="914">
                  <c:v>559</c:v>
                </c:pt>
                <c:pt idx="915">
                  <c:v>476</c:v>
                </c:pt>
                <c:pt idx="916">
                  <c:v>494</c:v>
                </c:pt>
                <c:pt idx="917">
                  <c:v>428</c:v>
                </c:pt>
                <c:pt idx="918">
                  <c:v>444</c:v>
                </c:pt>
                <c:pt idx="919">
                  <c:v>394</c:v>
                </c:pt>
                <c:pt idx="920">
                  <c:v>314</c:v>
                </c:pt>
                <c:pt idx="921">
                  <c:v>456</c:v>
                </c:pt>
                <c:pt idx="922">
                  <c:v>544</c:v>
                </c:pt>
                <c:pt idx="923">
                  <c:v>471</c:v>
                </c:pt>
                <c:pt idx="924">
                  <c:v>547</c:v>
                </c:pt>
                <c:pt idx="925">
                  <c:v>580</c:v>
                </c:pt>
                <c:pt idx="926">
                  <c:v>305</c:v>
                </c:pt>
                <c:pt idx="927">
                  <c:v>340</c:v>
                </c:pt>
                <c:pt idx="928">
                  <c:v>628</c:v>
                </c:pt>
                <c:pt idx="929">
                  <c:v>892</c:v>
                </c:pt>
                <c:pt idx="930">
                  <c:v>996</c:v>
                </c:pt>
                <c:pt idx="931">
                  <c:v>908</c:v>
                </c:pt>
                <c:pt idx="932">
                  <c:v>1235</c:v>
                </c:pt>
                <c:pt idx="933">
                  <c:v>718</c:v>
                </c:pt>
                <c:pt idx="934">
                  <c:v>440</c:v>
                </c:pt>
                <c:pt idx="935">
                  <c:v>411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香港マカオ台湾の患者・海外輸入症例・無症状病原体保有者!$AX$169:$AX$1107</c:f>
              <c:numCache>
                <c:formatCode>m"月"d"日"</c:formatCode>
                <c:ptCount val="93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pt idx="930">
                  <c:v>44923</c:v>
                </c:pt>
                <c:pt idx="931">
                  <c:v>44924</c:v>
                </c:pt>
                <c:pt idx="932">
                  <c:v>44925</c:v>
                </c:pt>
                <c:pt idx="933">
                  <c:v>44926</c:v>
                </c:pt>
                <c:pt idx="934">
                  <c:v>44927</c:v>
                </c:pt>
                <c:pt idx="935">
                  <c:v>44928</c:v>
                </c:pt>
              </c:numCache>
            </c:numRef>
          </c:cat>
          <c:val>
            <c:numRef>
              <c:f>香港マカオ台湾の患者・海外輸入症例・無症状病原体保有者!$BB$169:$BB$1107</c:f>
              <c:numCache>
                <c:formatCode>General</c:formatCode>
                <c:ptCount val="93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pt idx="900">
                  <c:v>19</c:v>
                </c:pt>
                <c:pt idx="901">
                  <c:v>17</c:v>
                </c:pt>
                <c:pt idx="902">
                  <c:v>16</c:v>
                </c:pt>
                <c:pt idx="903">
                  <c:v>18</c:v>
                </c:pt>
                <c:pt idx="904">
                  <c:v>15</c:v>
                </c:pt>
                <c:pt idx="905">
                  <c:v>2</c:v>
                </c:pt>
                <c:pt idx="906">
                  <c:v>1</c:v>
                </c:pt>
                <c:pt idx="907">
                  <c:v>4</c:v>
                </c:pt>
                <c:pt idx="908">
                  <c:v>2</c:v>
                </c:pt>
                <c:pt idx="909">
                  <c:v>0</c:v>
                </c:pt>
                <c:pt idx="910">
                  <c:v>2</c:v>
                </c:pt>
                <c:pt idx="911">
                  <c:v>4</c:v>
                </c:pt>
                <c:pt idx="912">
                  <c:v>3</c:v>
                </c:pt>
                <c:pt idx="913">
                  <c:v>2</c:v>
                </c:pt>
                <c:pt idx="914">
                  <c:v>2</c:v>
                </c:pt>
                <c:pt idx="915">
                  <c:v>1</c:v>
                </c:pt>
                <c:pt idx="916">
                  <c:v>12</c:v>
                </c:pt>
                <c:pt idx="917">
                  <c:v>13</c:v>
                </c:pt>
                <c:pt idx="918">
                  <c:v>13</c:v>
                </c:pt>
                <c:pt idx="919">
                  <c:v>14</c:v>
                </c:pt>
                <c:pt idx="920">
                  <c:v>11</c:v>
                </c:pt>
                <c:pt idx="921">
                  <c:v>12</c:v>
                </c:pt>
                <c:pt idx="922">
                  <c:v>15</c:v>
                </c:pt>
                <c:pt idx="923">
                  <c:v>14</c:v>
                </c:pt>
                <c:pt idx="924">
                  <c:v>15</c:v>
                </c:pt>
                <c:pt idx="925">
                  <c:v>13</c:v>
                </c:pt>
                <c:pt idx="926">
                  <c:v>11</c:v>
                </c:pt>
                <c:pt idx="927">
                  <c:v>14</c:v>
                </c:pt>
                <c:pt idx="928">
                  <c:v>14</c:v>
                </c:pt>
                <c:pt idx="929">
                  <c:v>13</c:v>
                </c:pt>
                <c:pt idx="930">
                  <c:v>14</c:v>
                </c:pt>
                <c:pt idx="931">
                  <c:v>12</c:v>
                </c:pt>
                <c:pt idx="932">
                  <c:v>13</c:v>
                </c:pt>
                <c:pt idx="933">
                  <c:v>13</c:v>
                </c:pt>
                <c:pt idx="934">
                  <c:v>11</c:v>
                </c:pt>
                <c:pt idx="935">
                  <c:v>13</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香港マカオ台湾の患者・海外輸入症例・無症状病原体保有者!$AX$169:$AX$1107</c:f>
              <c:numCache>
                <c:formatCode>m"月"d"日"</c:formatCode>
                <c:ptCount val="93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pt idx="930">
                  <c:v>44923</c:v>
                </c:pt>
                <c:pt idx="931">
                  <c:v>44924</c:v>
                </c:pt>
                <c:pt idx="932">
                  <c:v>44925</c:v>
                </c:pt>
                <c:pt idx="933">
                  <c:v>44926</c:v>
                </c:pt>
                <c:pt idx="934">
                  <c:v>44927</c:v>
                </c:pt>
                <c:pt idx="935">
                  <c:v>44928</c:v>
                </c:pt>
              </c:numCache>
            </c:numRef>
          </c:cat>
          <c:val>
            <c:numRef>
              <c:f>香港マカオ台湾の患者・海外輸入症例・無症状病原体保有者!$AZ$169:$AZ$1107</c:f>
              <c:numCache>
                <c:formatCode>General</c:formatCode>
                <c:ptCount val="93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pt idx="900">
                  <c:v>9680</c:v>
                </c:pt>
                <c:pt idx="901">
                  <c:v>10962</c:v>
                </c:pt>
                <c:pt idx="902">
                  <c:v>11985</c:v>
                </c:pt>
                <c:pt idx="903">
                  <c:v>12927</c:v>
                </c:pt>
                <c:pt idx="904">
                  <c:v>13630</c:v>
                </c:pt>
                <c:pt idx="905">
                  <c:v>14338</c:v>
                </c:pt>
                <c:pt idx="906">
                  <c:v>15359</c:v>
                </c:pt>
                <c:pt idx="907">
                  <c:v>16522</c:v>
                </c:pt>
                <c:pt idx="908">
                  <c:v>17692</c:v>
                </c:pt>
                <c:pt idx="909">
                  <c:v>18860</c:v>
                </c:pt>
                <c:pt idx="910">
                  <c:v>20045</c:v>
                </c:pt>
                <c:pt idx="911">
                  <c:v>20969</c:v>
                </c:pt>
                <c:pt idx="912">
                  <c:v>21753</c:v>
                </c:pt>
                <c:pt idx="913">
                  <c:v>22281</c:v>
                </c:pt>
                <c:pt idx="914">
                  <c:v>22840</c:v>
                </c:pt>
                <c:pt idx="915">
                  <c:v>23316</c:v>
                </c:pt>
                <c:pt idx="916">
                  <c:v>23810</c:v>
                </c:pt>
                <c:pt idx="917">
                  <c:v>24238</c:v>
                </c:pt>
                <c:pt idx="918">
                  <c:v>24682</c:v>
                </c:pt>
                <c:pt idx="919">
                  <c:v>25076</c:v>
                </c:pt>
                <c:pt idx="920">
                  <c:v>25390</c:v>
                </c:pt>
                <c:pt idx="921">
                  <c:v>25846</c:v>
                </c:pt>
                <c:pt idx="922">
                  <c:v>26390</c:v>
                </c:pt>
                <c:pt idx="923">
                  <c:v>26861</c:v>
                </c:pt>
                <c:pt idx="924">
                  <c:v>27408</c:v>
                </c:pt>
                <c:pt idx="925">
                  <c:v>27988</c:v>
                </c:pt>
                <c:pt idx="926">
                  <c:v>28293</c:v>
                </c:pt>
                <c:pt idx="927">
                  <c:v>28633</c:v>
                </c:pt>
                <c:pt idx="928">
                  <c:v>29261</c:v>
                </c:pt>
                <c:pt idx="929">
                  <c:v>30153</c:v>
                </c:pt>
                <c:pt idx="930">
                  <c:v>31149</c:v>
                </c:pt>
                <c:pt idx="931">
                  <c:v>32057</c:v>
                </c:pt>
                <c:pt idx="932">
                  <c:v>33292</c:v>
                </c:pt>
                <c:pt idx="933">
                  <c:v>34010</c:v>
                </c:pt>
                <c:pt idx="934">
                  <c:v>34450</c:v>
                </c:pt>
                <c:pt idx="935">
                  <c:v>34861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香港マカオ台湾の患者・海外輸入症例・無症状病原体保有者!$AX$169:$AX$1107</c:f>
              <c:numCache>
                <c:formatCode>m"月"d"日"</c:formatCode>
                <c:ptCount val="93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pt idx="930">
                  <c:v>44923</c:v>
                </c:pt>
                <c:pt idx="931">
                  <c:v>44924</c:v>
                </c:pt>
                <c:pt idx="932">
                  <c:v>44925</c:v>
                </c:pt>
                <c:pt idx="933">
                  <c:v>44926</c:v>
                </c:pt>
                <c:pt idx="934">
                  <c:v>44927</c:v>
                </c:pt>
                <c:pt idx="935">
                  <c:v>44928</c:v>
                </c:pt>
              </c:numCache>
            </c:numRef>
          </c:cat>
          <c:val>
            <c:numRef>
              <c:f>香港マカオ台湾の患者・海外輸入症例・無症状病原体保有者!$BC$169:$BC$1107</c:f>
              <c:numCache>
                <c:formatCode>General</c:formatCode>
                <c:ptCount val="93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pt idx="900">
                  <c:v>2389</c:v>
                </c:pt>
                <c:pt idx="901">
                  <c:v>2406</c:v>
                </c:pt>
                <c:pt idx="902">
                  <c:v>2422</c:v>
                </c:pt>
                <c:pt idx="903">
                  <c:v>2440</c:v>
                </c:pt>
                <c:pt idx="904">
                  <c:v>2455</c:v>
                </c:pt>
                <c:pt idx="905">
                  <c:v>2457</c:v>
                </c:pt>
                <c:pt idx="906">
                  <c:v>2458</c:v>
                </c:pt>
                <c:pt idx="907">
                  <c:v>2462</c:v>
                </c:pt>
                <c:pt idx="908">
                  <c:v>2464</c:v>
                </c:pt>
                <c:pt idx="909">
                  <c:v>2464</c:v>
                </c:pt>
                <c:pt idx="910">
                  <c:v>2466</c:v>
                </c:pt>
                <c:pt idx="911">
                  <c:v>2470</c:v>
                </c:pt>
                <c:pt idx="912">
                  <c:v>2473</c:v>
                </c:pt>
                <c:pt idx="913">
                  <c:v>2475</c:v>
                </c:pt>
                <c:pt idx="914">
                  <c:v>2477</c:v>
                </c:pt>
                <c:pt idx="915">
                  <c:v>2478</c:v>
                </c:pt>
                <c:pt idx="916">
                  <c:v>2490</c:v>
                </c:pt>
                <c:pt idx="917">
                  <c:v>2503</c:v>
                </c:pt>
                <c:pt idx="918">
                  <c:v>2516</c:v>
                </c:pt>
                <c:pt idx="919">
                  <c:v>2530</c:v>
                </c:pt>
                <c:pt idx="920">
                  <c:v>2541</c:v>
                </c:pt>
                <c:pt idx="921">
                  <c:v>2553</c:v>
                </c:pt>
                <c:pt idx="922">
                  <c:v>2568</c:v>
                </c:pt>
                <c:pt idx="923">
                  <c:v>2582</c:v>
                </c:pt>
                <c:pt idx="924">
                  <c:v>2597</c:v>
                </c:pt>
                <c:pt idx="925">
                  <c:v>2610</c:v>
                </c:pt>
                <c:pt idx="926">
                  <c:v>2621</c:v>
                </c:pt>
                <c:pt idx="927">
                  <c:v>2635</c:v>
                </c:pt>
                <c:pt idx="928">
                  <c:v>2649</c:v>
                </c:pt>
                <c:pt idx="929">
                  <c:v>2662</c:v>
                </c:pt>
                <c:pt idx="930">
                  <c:v>2676</c:v>
                </c:pt>
                <c:pt idx="931">
                  <c:v>2688</c:v>
                </c:pt>
                <c:pt idx="932">
                  <c:v>2701</c:v>
                </c:pt>
                <c:pt idx="933">
                  <c:v>2714</c:v>
                </c:pt>
                <c:pt idx="934">
                  <c:v>2725</c:v>
                </c:pt>
                <c:pt idx="935">
                  <c:v>2738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香港マカオ台湾の患者・海外輸入症例・無症状病原体保有者!$CR$485:$CR$1107</c:f>
              <c:numCache>
                <c:formatCode>m"月"d"日"</c:formatCode>
                <c:ptCount val="62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pt idx="605">
                  <c:v>44914</c:v>
                </c:pt>
                <c:pt idx="606">
                  <c:v>44915</c:v>
                </c:pt>
                <c:pt idx="607">
                  <c:v>44916</c:v>
                </c:pt>
                <c:pt idx="608">
                  <c:v>44917</c:v>
                </c:pt>
                <c:pt idx="609">
                  <c:v>44918</c:v>
                </c:pt>
                <c:pt idx="610">
                  <c:v>44919</c:v>
                </c:pt>
                <c:pt idx="611">
                  <c:v>44920</c:v>
                </c:pt>
                <c:pt idx="612">
                  <c:v>44921</c:v>
                </c:pt>
                <c:pt idx="613">
                  <c:v>44922</c:v>
                </c:pt>
                <c:pt idx="614">
                  <c:v>44923</c:v>
                </c:pt>
                <c:pt idx="615">
                  <c:v>44924</c:v>
                </c:pt>
                <c:pt idx="616">
                  <c:v>44925</c:v>
                </c:pt>
                <c:pt idx="617">
                  <c:v>44926</c:v>
                </c:pt>
                <c:pt idx="618">
                  <c:v>44927</c:v>
                </c:pt>
                <c:pt idx="619">
                  <c:v>44928</c:v>
                </c:pt>
              </c:numCache>
            </c:numRef>
          </c:cat>
          <c:val>
            <c:numRef>
              <c:f>香港マカオ台湾の患者・海外輸入症例・無症状病原体保有者!$CS$485:$CS$1107</c:f>
              <c:numCache>
                <c:formatCode>General</c:formatCode>
                <c:ptCount val="62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pt idx="584">
                  <c:v>10651</c:v>
                </c:pt>
                <c:pt idx="585">
                  <c:v>17281</c:v>
                </c:pt>
                <c:pt idx="586">
                  <c:v>17714</c:v>
                </c:pt>
                <c:pt idx="587">
                  <c:v>15642</c:v>
                </c:pt>
                <c:pt idx="588">
                  <c:v>14073</c:v>
                </c:pt>
                <c:pt idx="589">
                  <c:v>13136</c:v>
                </c:pt>
                <c:pt idx="590">
                  <c:v>13009</c:v>
                </c:pt>
                <c:pt idx="591">
                  <c:v>10241</c:v>
                </c:pt>
                <c:pt idx="592">
                  <c:v>16010</c:v>
                </c:pt>
                <c:pt idx="593">
                  <c:v>16723</c:v>
                </c:pt>
                <c:pt idx="594">
                  <c:v>15273</c:v>
                </c:pt>
                <c:pt idx="595">
                  <c:v>14355</c:v>
                </c:pt>
                <c:pt idx="596">
                  <c:v>14276</c:v>
                </c:pt>
                <c:pt idx="597">
                  <c:v>14083</c:v>
                </c:pt>
                <c:pt idx="598">
                  <c:v>10853</c:v>
                </c:pt>
                <c:pt idx="599">
                  <c:v>17155</c:v>
                </c:pt>
                <c:pt idx="600">
                  <c:v>17638</c:v>
                </c:pt>
                <c:pt idx="601">
                  <c:v>16078</c:v>
                </c:pt>
                <c:pt idx="602">
                  <c:v>15404</c:v>
                </c:pt>
                <c:pt idx="603">
                  <c:v>15616</c:v>
                </c:pt>
                <c:pt idx="604">
                  <c:v>15122</c:v>
                </c:pt>
                <c:pt idx="605">
                  <c:v>10361</c:v>
                </c:pt>
                <c:pt idx="606">
                  <c:v>17125</c:v>
                </c:pt>
                <c:pt idx="607">
                  <c:v>19141</c:v>
                </c:pt>
                <c:pt idx="608">
                  <c:v>19875</c:v>
                </c:pt>
                <c:pt idx="609">
                  <c:v>19061</c:v>
                </c:pt>
                <c:pt idx="610">
                  <c:v>18056</c:v>
                </c:pt>
                <c:pt idx="611">
                  <c:v>17728</c:v>
                </c:pt>
                <c:pt idx="612">
                  <c:v>14234</c:v>
                </c:pt>
                <c:pt idx="613">
                  <c:v>24480</c:v>
                </c:pt>
                <c:pt idx="614">
                  <c:v>28158</c:v>
                </c:pt>
                <c:pt idx="615">
                  <c:v>27940</c:v>
                </c:pt>
                <c:pt idx="616">
                  <c:v>27408</c:v>
                </c:pt>
                <c:pt idx="617">
                  <c:v>25740</c:v>
                </c:pt>
                <c:pt idx="618">
                  <c:v>25386</c:v>
                </c:pt>
                <c:pt idx="619">
                  <c:v>16600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香港マカオ台湾の患者・海外輸入症例・無症状病原体保有者!$CR$485:$CR$1107</c:f>
              <c:numCache>
                <c:formatCode>m"月"d"日"</c:formatCode>
                <c:ptCount val="62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pt idx="605">
                  <c:v>44914</c:v>
                </c:pt>
                <c:pt idx="606">
                  <c:v>44915</c:v>
                </c:pt>
                <c:pt idx="607">
                  <c:v>44916</c:v>
                </c:pt>
                <c:pt idx="608">
                  <c:v>44917</c:v>
                </c:pt>
                <c:pt idx="609">
                  <c:v>44918</c:v>
                </c:pt>
                <c:pt idx="610">
                  <c:v>44919</c:v>
                </c:pt>
                <c:pt idx="611">
                  <c:v>44920</c:v>
                </c:pt>
                <c:pt idx="612">
                  <c:v>44921</c:v>
                </c:pt>
                <c:pt idx="613">
                  <c:v>44922</c:v>
                </c:pt>
                <c:pt idx="614">
                  <c:v>44923</c:v>
                </c:pt>
                <c:pt idx="615">
                  <c:v>44924</c:v>
                </c:pt>
                <c:pt idx="616">
                  <c:v>44925</c:v>
                </c:pt>
                <c:pt idx="617">
                  <c:v>44926</c:v>
                </c:pt>
                <c:pt idx="618">
                  <c:v>44927</c:v>
                </c:pt>
                <c:pt idx="619">
                  <c:v>44928</c:v>
                </c:pt>
              </c:numCache>
            </c:numRef>
          </c:cat>
          <c:val>
            <c:numRef>
              <c:f>香港マカオ台湾の患者・海外輸入症例・無症状病原体保有者!$CT$485:$CT$1107</c:f>
              <c:numCache>
                <c:formatCode>General</c:formatCode>
                <c:ptCount val="62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pt idx="584">
                  <c:v>41</c:v>
                </c:pt>
                <c:pt idx="585">
                  <c:v>21</c:v>
                </c:pt>
                <c:pt idx="586">
                  <c:v>37</c:v>
                </c:pt>
                <c:pt idx="587">
                  <c:v>53</c:v>
                </c:pt>
                <c:pt idx="588">
                  <c:v>29</c:v>
                </c:pt>
                <c:pt idx="589">
                  <c:v>33</c:v>
                </c:pt>
                <c:pt idx="590">
                  <c:v>29</c:v>
                </c:pt>
                <c:pt idx="591">
                  <c:v>22</c:v>
                </c:pt>
                <c:pt idx="592">
                  <c:v>22</c:v>
                </c:pt>
                <c:pt idx="593">
                  <c:v>26</c:v>
                </c:pt>
                <c:pt idx="594">
                  <c:v>37</c:v>
                </c:pt>
                <c:pt idx="595">
                  <c:v>32</c:v>
                </c:pt>
                <c:pt idx="596">
                  <c:v>24</c:v>
                </c:pt>
                <c:pt idx="597">
                  <c:v>38</c:v>
                </c:pt>
                <c:pt idx="598">
                  <c:v>31</c:v>
                </c:pt>
                <c:pt idx="599">
                  <c:v>12</c:v>
                </c:pt>
                <c:pt idx="600">
                  <c:v>37</c:v>
                </c:pt>
                <c:pt idx="601">
                  <c:v>37</c:v>
                </c:pt>
                <c:pt idx="602">
                  <c:v>24</c:v>
                </c:pt>
                <c:pt idx="603">
                  <c:v>40</c:v>
                </c:pt>
                <c:pt idx="604">
                  <c:v>30</c:v>
                </c:pt>
                <c:pt idx="605">
                  <c:v>23</c:v>
                </c:pt>
                <c:pt idx="606">
                  <c:v>18</c:v>
                </c:pt>
                <c:pt idx="607">
                  <c:v>27</c:v>
                </c:pt>
                <c:pt idx="608">
                  <c:v>41</c:v>
                </c:pt>
                <c:pt idx="609">
                  <c:v>40</c:v>
                </c:pt>
                <c:pt idx="610">
                  <c:v>36</c:v>
                </c:pt>
                <c:pt idx="611">
                  <c:v>24</c:v>
                </c:pt>
                <c:pt idx="612">
                  <c:v>14</c:v>
                </c:pt>
                <c:pt idx="613">
                  <c:v>7</c:v>
                </c:pt>
                <c:pt idx="614">
                  <c:v>25</c:v>
                </c:pt>
                <c:pt idx="615">
                  <c:v>36</c:v>
                </c:pt>
                <c:pt idx="616">
                  <c:v>34</c:v>
                </c:pt>
                <c:pt idx="617">
                  <c:v>38</c:v>
                </c:pt>
                <c:pt idx="618">
                  <c:v>20</c:v>
                </c:pt>
                <c:pt idx="619">
                  <c:v>26</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香港マカオ台湾の患者・海外輸入症例・無症状病原体保有者!$BJ$97:$BJ$1106</c:f>
              <c:numCache>
                <c:formatCode>m"月"d"日"</c:formatCode>
                <c:ptCount val="101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pt idx="1002">
                  <c:v>44923</c:v>
                </c:pt>
                <c:pt idx="1003">
                  <c:v>44924</c:v>
                </c:pt>
                <c:pt idx="1004">
                  <c:v>44925</c:v>
                </c:pt>
                <c:pt idx="1005">
                  <c:v>44926</c:v>
                </c:pt>
                <c:pt idx="1006">
                  <c:v>44927</c:v>
                </c:pt>
                <c:pt idx="1007">
                  <c:v>44928</c:v>
                </c:pt>
              </c:numCache>
            </c:numRef>
          </c:cat>
          <c:val>
            <c:numRef>
              <c:f>香港マカオ台湾の患者・海外輸入症例・無症状病原体保有者!$BK$97:$BK$1106</c:f>
              <c:numCache>
                <c:formatCode>General</c:formatCode>
                <c:ptCount val="101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香港マカオ台湾の患者・海外輸入症例・無症状病原体保有者!$BJ$97:$BJ$1106</c:f>
              <c:numCache>
                <c:formatCode>m"月"d"日"</c:formatCode>
                <c:ptCount val="101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pt idx="1002">
                  <c:v>44923</c:v>
                </c:pt>
                <c:pt idx="1003">
                  <c:v>44924</c:v>
                </c:pt>
                <c:pt idx="1004">
                  <c:v>44925</c:v>
                </c:pt>
                <c:pt idx="1005">
                  <c:v>44926</c:v>
                </c:pt>
                <c:pt idx="1006">
                  <c:v>44927</c:v>
                </c:pt>
                <c:pt idx="1007">
                  <c:v>44928</c:v>
                </c:pt>
              </c:numCache>
            </c:numRef>
          </c:cat>
          <c:val>
            <c:numRef>
              <c:f>香港マカオ台湾の患者・海外輸入症例・無症状病原体保有者!$BL$97:$BL$1106</c:f>
              <c:numCache>
                <c:formatCode>General</c:formatCode>
                <c:ptCount val="101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308969918434033E-2"/>
          <c:y val="2.2542015075689818E-2"/>
          <c:w val="0.90699110696001273"/>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香港マカオ台湾の患者・海外輸入症例・無症状病原体保有者!$CL$29:$CL$1107</c:f>
              <c:numCache>
                <c:formatCode>m"月"d"日"</c:formatCode>
                <c:ptCount val="10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numCache>
            </c:numRef>
          </c:cat>
          <c:val>
            <c:numRef>
              <c:f>香港マカオ台湾の患者・海外輸入症例・無症状病原体保有者!$CM$29:$CM$1107</c:f>
              <c:numCache>
                <c:formatCode>General</c:formatCode>
                <c:ptCount val="107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pt idx="1061">
                  <c:v>39</c:v>
                </c:pt>
                <c:pt idx="1062">
                  <c:v>33</c:v>
                </c:pt>
                <c:pt idx="1063">
                  <c:v>50</c:v>
                </c:pt>
                <c:pt idx="1064">
                  <c:v>34</c:v>
                </c:pt>
                <c:pt idx="1065">
                  <c:v>46</c:v>
                </c:pt>
                <c:pt idx="1066">
                  <c:v>39</c:v>
                </c:pt>
                <c:pt idx="1067">
                  <c:v>50</c:v>
                </c:pt>
                <c:pt idx="1068">
                  <c:v>47</c:v>
                </c:pt>
                <c:pt idx="1069">
                  <c:v>53</c:v>
                </c:pt>
                <c:pt idx="1070">
                  <c:v>59</c:v>
                </c:pt>
                <c:pt idx="1071">
                  <c:v>62</c:v>
                </c:pt>
                <c:pt idx="1072">
                  <c:v>72</c:v>
                </c:pt>
                <c:pt idx="1073">
                  <c:v>52</c:v>
                </c:pt>
                <c:pt idx="1074">
                  <c:v>62</c:v>
                </c:pt>
                <c:pt idx="1075">
                  <c:v>74</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国家衛健委発表に基づく感染状況!$AE$374:$AE$1109</c:f>
              <c:numCache>
                <c:formatCode>m"月"d"日"</c:formatCode>
                <c:ptCount val="73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numCache>
            </c:numRef>
          </c:cat>
          <c:val>
            <c:numRef>
              <c:f>国家衛健委発表に基づく感染状況!$AF$374:$AF$1109</c:f>
              <c:numCache>
                <c:formatCode>#,##0_);[Red]\(#,##0\)</c:formatCode>
                <c:ptCount val="73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pt idx="717">
                  <c:v>2656</c:v>
                </c:pt>
                <c:pt idx="718">
                  <c:v>3049</c:v>
                </c:pt>
                <c:pt idx="719">
                  <c:v>2966</c:v>
                </c:pt>
                <c:pt idx="720">
                  <c:v>3696</c:v>
                </c:pt>
                <c:pt idx="721">
                  <c:v>4103</c:v>
                </c:pt>
                <c:pt idx="722">
                  <c:v>2940</c:v>
                </c:pt>
                <c:pt idx="723">
                  <c:v>2637</c:v>
                </c:pt>
                <c:pt idx="724">
                  <c:v>4388</c:v>
                </c:pt>
                <c:pt idx="725">
                  <c:v>5136</c:v>
                </c:pt>
                <c:pt idx="726">
                  <c:v>5080</c:v>
                </c:pt>
                <c:pt idx="727">
                  <c:v>5491</c:v>
                </c:pt>
                <c:pt idx="728">
                  <c:v>7179</c:v>
                </c:pt>
                <c:pt idx="729">
                  <c:v>5102</c:v>
                </c:pt>
                <c:pt idx="730">
                  <c:v>4475</c:v>
                </c:pt>
                <c:pt idx="731">
                  <c:v>4804</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省市別輸入症例数変化!$AH$2:$AH$870</c:f>
              <c:numCache>
                <c:formatCode>m"月"d"日"</c:formatCode>
                <c:ptCount val="8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numCache>
            </c:numRef>
          </c:cat>
          <c:val>
            <c:numRef>
              <c:f>省市別輸入症例数変化!$AI$2:$AI$870</c:f>
              <c:numCache>
                <c:formatCode>0_);[Red]\(0\)</c:formatCode>
                <c:ptCount val="869"/>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pt idx="830">
                  <c:v>57</c:v>
                </c:pt>
                <c:pt idx="831">
                  <c:v>42</c:v>
                </c:pt>
                <c:pt idx="832">
                  <c:v>64</c:v>
                </c:pt>
                <c:pt idx="833">
                  <c:v>41</c:v>
                </c:pt>
                <c:pt idx="834">
                  <c:v>49</c:v>
                </c:pt>
                <c:pt idx="835">
                  <c:v>39</c:v>
                </c:pt>
                <c:pt idx="836">
                  <c:v>65</c:v>
                </c:pt>
                <c:pt idx="837">
                  <c:v>50</c:v>
                </c:pt>
                <c:pt idx="838">
                  <c:v>49</c:v>
                </c:pt>
                <c:pt idx="839">
                  <c:v>39</c:v>
                </c:pt>
                <c:pt idx="840">
                  <c:v>44</c:v>
                </c:pt>
                <c:pt idx="841">
                  <c:v>44</c:v>
                </c:pt>
                <c:pt idx="842">
                  <c:v>64</c:v>
                </c:pt>
                <c:pt idx="843">
                  <c:v>62</c:v>
                </c:pt>
                <c:pt idx="844">
                  <c:v>37</c:v>
                </c:pt>
                <c:pt idx="845">
                  <c:v>38</c:v>
                </c:pt>
                <c:pt idx="846">
                  <c:v>53</c:v>
                </c:pt>
                <c:pt idx="847">
                  <c:v>58</c:v>
                </c:pt>
                <c:pt idx="848">
                  <c:v>52</c:v>
                </c:pt>
                <c:pt idx="849">
                  <c:v>62</c:v>
                </c:pt>
                <c:pt idx="850">
                  <c:v>75</c:v>
                </c:pt>
                <c:pt idx="851">
                  <c:v>61</c:v>
                </c:pt>
                <c:pt idx="852">
                  <c:v>48</c:v>
                </c:pt>
                <c:pt idx="853">
                  <c:v>62</c:v>
                </c:pt>
                <c:pt idx="854">
                  <c:v>56</c:v>
                </c:pt>
                <c:pt idx="855">
                  <c:v>18</c:v>
                </c:pt>
                <c:pt idx="856">
                  <c:v>32</c:v>
                </c:pt>
                <c:pt idx="857">
                  <c:v>22</c:v>
                </c:pt>
                <c:pt idx="858">
                  <c:v>44</c:v>
                </c:pt>
                <c:pt idx="859">
                  <c:v>91</c:v>
                </c:pt>
                <c:pt idx="860">
                  <c:v>18</c:v>
                </c:pt>
                <c:pt idx="861">
                  <c:v>21</c:v>
                </c:pt>
                <c:pt idx="862">
                  <c:v>18</c:v>
                </c:pt>
                <c:pt idx="863">
                  <c:v>33</c:v>
                </c:pt>
                <c:pt idx="864">
                  <c:v>21</c:v>
                </c:pt>
                <c:pt idx="865">
                  <c:v>26</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省市別輸入症例数変化!$AH$2:$AH$870</c:f>
              <c:numCache>
                <c:formatCode>m"月"d"日"</c:formatCode>
                <c:ptCount val="8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numCache>
            </c:numRef>
          </c:cat>
          <c:val>
            <c:numRef>
              <c:f>省市別輸入症例数変化!$AJ$2:$AJ$870</c:f>
              <c:numCache>
                <c:formatCode>0_);[Red]\(0\)</c:formatCode>
                <c:ptCount val="86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pt idx="830">
                  <c:v>0</c:v>
                </c:pt>
                <c:pt idx="831">
                  <c:v>1</c:v>
                </c:pt>
                <c:pt idx="832">
                  <c:v>0</c:v>
                </c:pt>
                <c:pt idx="833">
                  <c:v>0</c:v>
                </c:pt>
                <c:pt idx="834">
                  <c:v>1</c:v>
                </c:pt>
                <c:pt idx="835">
                  <c:v>0</c:v>
                </c:pt>
                <c:pt idx="836">
                  <c:v>1</c:v>
                </c:pt>
                <c:pt idx="837">
                  <c:v>0</c:v>
                </c:pt>
                <c:pt idx="838">
                  <c:v>0</c:v>
                </c:pt>
                <c:pt idx="839">
                  <c:v>0</c:v>
                </c:pt>
                <c:pt idx="840">
                  <c:v>0</c:v>
                </c:pt>
                <c:pt idx="841">
                  <c:v>1</c:v>
                </c:pt>
                <c:pt idx="842">
                  <c:v>0</c:v>
                </c:pt>
                <c:pt idx="843">
                  <c:v>0</c:v>
                </c:pt>
                <c:pt idx="844">
                  <c:v>0</c:v>
                </c:pt>
                <c:pt idx="845">
                  <c:v>0</c:v>
                </c:pt>
                <c:pt idx="846">
                  <c:v>0</c:v>
                </c:pt>
                <c:pt idx="847">
                  <c:v>2</c:v>
                </c:pt>
                <c:pt idx="848">
                  <c:v>0</c:v>
                </c:pt>
                <c:pt idx="849">
                  <c:v>0</c:v>
                </c:pt>
                <c:pt idx="850">
                  <c:v>0</c:v>
                </c:pt>
                <c:pt idx="851">
                  <c:v>0</c:v>
                </c:pt>
                <c:pt idx="852">
                  <c:v>0</c:v>
                </c:pt>
                <c:pt idx="853">
                  <c:v>0</c:v>
                </c:pt>
                <c:pt idx="854">
                  <c:v>1</c:v>
                </c:pt>
                <c:pt idx="855">
                  <c:v>0</c:v>
                </c:pt>
                <c:pt idx="856">
                  <c:v>5</c:v>
                </c:pt>
                <c:pt idx="857">
                  <c:v>0</c:v>
                </c:pt>
                <c:pt idx="858">
                  <c:v>0</c:v>
                </c:pt>
                <c:pt idx="859">
                  <c:v>0</c:v>
                </c:pt>
                <c:pt idx="860">
                  <c:v>0</c:v>
                </c:pt>
                <c:pt idx="861">
                  <c:v>0</c:v>
                </c:pt>
                <c:pt idx="862">
                  <c:v>3</c:v>
                </c:pt>
                <c:pt idx="863">
                  <c:v>0</c:v>
                </c:pt>
                <c:pt idx="864">
                  <c:v>1</c:v>
                </c:pt>
                <c:pt idx="865">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省市別輸入症例数変化!$AH$2:$AH$870</c:f>
              <c:numCache>
                <c:formatCode>m"月"d"日"</c:formatCode>
                <c:ptCount val="8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numCache>
            </c:numRef>
          </c:cat>
          <c:val>
            <c:numRef>
              <c:f>省市別輸入症例数変化!$AK$2:$AK$870</c:f>
              <c:numCache>
                <c:formatCode>General</c:formatCode>
                <c:ptCount val="86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pt idx="851">
                  <c:v>5</c:v>
                </c:pt>
                <c:pt idx="852">
                  <c:v>4</c:v>
                </c:pt>
                <c:pt idx="853">
                  <c:v>2</c:v>
                </c:pt>
                <c:pt idx="854">
                  <c:v>8</c:v>
                </c:pt>
                <c:pt idx="855">
                  <c:v>7</c:v>
                </c:pt>
                <c:pt idx="856">
                  <c:v>6</c:v>
                </c:pt>
                <c:pt idx="857">
                  <c:v>9</c:v>
                </c:pt>
                <c:pt idx="858">
                  <c:v>4</c:v>
                </c:pt>
                <c:pt idx="859">
                  <c:v>4</c:v>
                </c:pt>
                <c:pt idx="860">
                  <c:v>4</c:v>
                </c:pt>
                <c:pt idx="861">
                  <c:v>3</c:v>
                </c:pt>
                <c:pt idx="862">
                  <c:v>4</c:v>
                </c:pt>
                <c:pt idx="863">
                  <c:v>3</c:v>
                </c:pt>
                <c:pt idx="864">
                  <c:v>2</c:v>
                </c:pt>
                <c:pt idx="865">
                  <c:v>3</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香港マカオ台湾の患者・海外輸入症例・無症状病原体保有者!$CP$189:$CP$1106</c:f>
              <c:numCache>
                <c:formatCode>m"月"d"日"</c:formatCode>
                <c:ptCount val="91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pt idx="914">
                  <c:v>44927</c:v>
                </c:pt>
                <c:pt idx="915">
                  <c:v>44928</c:v>
                </c:pt>
              </c:numCache>
            </c:numRef>
          </c:cat>
          <c:val>
            <c:numRef>
              <c:f>香港マカオ台湾の患者・海外輸入症例・無症状病原体保有者!$CQ$189:$CQ$1106</c:f>
              <c:numCache>
                <c:formatCode>General</c:formatCode>
                <c:ptCount val="91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pt idx="907">
                  <c:v>50</c:v>
                </c:pt>
                <c:pt idx="908">
                  <c:v>47</c:v>
                </c:pt>
                <c:pt idx="909">
                  <c:v>53</c:v>
                </c:pt>
                <c:pt idx="910">
                  <c:v>59</c:v>
                </c:pt>
                <c:pt idx="911">
                  <c:v>62</c:v>
                </c:pt>
                <c:pt idx="912">
                  <c:v>72</c:v>
                </c:pt>
                <c:pt idx="913">
                  <c:v>52</c:v>
                </c:pt>
                <c:pt idx="914">
                  <c:v>62</c:v>
                </c:pt>
                <c:pt idx="915">
                  <c:v>74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香港マカオ台湾の患者・海外輸入症例・無症状病原体保有者!$CI$29:$CI$1107</c:f>
              <c:numCache>
                <c:formatCode>m"月"d"日"</c:formatCode>
                <c:ptCount val="10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numCache>
            </c:numRef>
          </c:cat>
          <c:val>
            <c:numRef>
              <c:f>香港マカオ台湾の患者・海外輸入症例・無症状病原体保有者!$CJ$29:$CJ$1107</c:f>
              <c:numCache>
                <c:formatCode>General</c:formatCode>
                <c:ptCount val="107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pt idx="1067">
                  <c:v>1854</c:v>
                </c:pt>
                <c:pt idx="1068">
                  <c:v>2170</c:v>
                </c:pt>
                <c:pt idx="1069">
                  <c:v>2058</c:v>
                </c:pt>
                <c:pt idx="1070">
                  <c:v>2359</c:v>
                </c:pt>
                <c:pt idx="1071">
                  <c:v>2377</c:v>
                </c:pt>
                <c:pt idx="1072">
                  <c:v>2598</c:v>
                </c:pt>
                <c:pt idx="1073">
                  <c:v>2216</c:v>
                </c:pt>
                <c:pt idx="1074">
                  <c:v>1633</c:v>
                </c:pt>
                <c:pt idx="1075">
                  <c:v>1323</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香港マカオ台湾の患者・海外輸入症例・無症状病原体保有者!$CN$189:$CN$1107</c:f>
              <c:numCache>
                <c:formatCode>m"月"d"日"</c:formatCode>
                <c:ptCount val="91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pt idx="914">
                  <c:v>44927</c:v>
                </c:pt>
                <c:pt idx="915">
                  <c:v>44928</c:v>
                </c:pt>
              </c:numCache>
            </c:numRef>
          </c:cat>
          <c:val>
            <c:numRef>
              <c:f>香港マカオ台湾の患者・海外輸入症例・無症状病原体保有者!$CO$189:$CO$1107</c:f>
              <c:numCache>
                <c:formatCode>General</c:formatCode>
                <c:ptCount val="91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pt idx="907">
                  <c:v>1854</c:v>
                </c:pt>
                <c:pt idx="908">
                  <c:v>2170</c:v>
                </c:pt>
                <c:pt idx="909">
                  <c:v>2058</c:v>
                </c:pt>
                <c:pt idx="910">
                  <c:v>2359</c:v>
                </c:pt>
                <c:pt idx="911">
                  <c:v>2377</c:v>
                </c:pt>
                <c:pt idx="912">
                  <c:v>2598</c:v>
                </c:pt>
                <c:pt idx="913">
                  <c:v>2216</c:v>
                </c:pt>
                <c:pt idx="914">
                  <c:v>1633</c:v>
                </c:pt>
                <c:pt idx="915">
                  <c:v>1323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sz="1400" b="1"/>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香港マカオ台湾の患者・海外輸入症例・無症状病原体保有者!$BJ$97:$BJ$1106</c:f>
              <c:numCache>
                <c:formatCode>m"月"d"日"</c:formatCode>
                <c:ptCount val="101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pt idx="1002">
                  <c:v>44923</c:v>
                </c:pt>
                <c:pt idx="1003">
                  <c:v>44924</c:v>
                </c:pt>
                <c:pt idx="1004">
                  <c:v>44925</c:v>
                </c:pt>
                <c:pt idx="1005">
                  <c:v>44926</c:v>
                </c:pt>
                <c:pt idx="1006">
                  <c:v>44927</c:v>
                </c:pt>
                <c:pt idx="1007">
                  <c:v>44928</c:v>
                </c:pt>
              </c:numCache>
            </c:numRef>
          </c:cat>
          <c:val>
            <c:numRef>
              <c:f>香港マカオ台湾の患者・海外輸入症例・無症状病原体保有者!$BL$97:$BL$1106</c:f>
              <c:numCache>
                <c:formatCode>General</c:formatCode>
                <c:ptCount val="101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香港マカオ台湾の患者・海外輸入症例・無症状病原体保有者!$BJ$97:$BJ$1106</c:f>
              <c:numCache>
                <c:formatCode>m"月"d"日"</c:formatCode>
                <c:ptCount val="101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pt idx="1002">
                  <c:v>44923</c:v>
                </c:pt>
                <c:pt idx="1003">
                  <c:v>44924</c:v>
                </c:pt>
                <c:pt idx="1004">
                  <c:v>44925</c:v>
                </c:pt>
                <c:pt idx="1005">
                  <c:v>44926</c:v>
                </c:pt>
                <c:pt idx="1006">
                  <c:v>44927</c:v>
                </c:pt>
                <c:pt idx="1007">
                  <c:v>44928</c:v>
                </c:pt>
              </c:numCache>
            </c:numRef>
          </c:cat>
          <c:val>
            <c:numRef>
              <c:f>香港マカオ台湾の患者・海外輸入症例・無症状病原体保有者!$BK$97:$BK$1106</c:f>
              <c:numCache>
                <c:formatCode>General</c:formatCode>
                <c:ptCount val="101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59640556866E-2"/>
          <c:y val="1.8202184761720284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国家衛健委発表に基づく感染状況!$W$27:$W$1109</c:f>
              <c:numCache>
                <c:formatCode>m"月"d"日"</c:formatCode>
                <c:ptCount val="10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pt idx="1072">
                  <c:v>44923</c:v>
                </c:pt>
                <c:pt idx="1073">
                  <c:v>44924</c:v>
                </c:pt>
                <c:pt idx="1074">
                  <c:v>44925</c:v>
                </c:pt>
                <c:pt idx="1075">
                  <c:v>44926</c:v>
                </c:pt>
                <c:pt idx="1076">
                  <c:v>44927</c:v>
                </c:pt>
                <c:pt idx="1077">
                  <c:v>44928</c:v>
                </c:pt>
              </c:numCache>
            </c:numRef>
          </c:cat>
          <c:val>
            <c:numRef>
              <c:f>国家衛健委発表に基づく感染状況!$X$27:$X$1109</c:f>
              <c:numCache>
                <c:formatCode>#,##0_);[Red]\(#,##0\)</c:formatCode>
                <c:ptCount val="108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pt idx="1063">
                  <c:v>2722</c:v>
                </c:pt>
                <c:pt idx="1064">
                  <c:v>3101</c:v>
                </c:pt>
                <c:pt idx="1065">
                  <c:v>3030</c:v>
                </c:pt>
                <c:pt idx="1066">
                  <c:v>3761</c:v>
                </c:pt>
                <c:pt idx="1067">
                  <c:v>4128</c:v>
                </c:pt>
                <c:pt idx="1068">
                  <c:v>2983</c:v>
                </c:pt>
                <c:pt idx="1069">
                  <c:v>2668</c:v>
                </c:pt>
                <c:pt idx="1070">
                  <c:v>4436</c:v>
                </c:pt>
                <c:pt idx="1071">
                  <c:v>5231</c:v>
                </c:pt>
                <c:pt idx="1072">
                  <c:v>5102</c:v>
                </c:pt>
                <c:pt idx="1073">
                  <c:v>5515</c:v>
                </c:pt>
                <c:pt idx="1074">
                  <c:v>7204</c:v>
                </c:pt>
                <c:pt idx="1075">
                  <c:v>5138</c:v>
                </c:pt>
                <c:pt idx="1076">
                  <c:v>4499</c:v>
                </c:pt>
                <c:pt idx="1077">
                  <c:v>4833</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国家衛健委発表に基づく感染状況!$W$27:$W$1109</c:f>
              <c:numCache>
                <c:formatCode>m"月"d"日"</c:formatCode>
                <c:ptCount val="10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pt idx="1072">
                  <c:v>44923</c:v>
                </c:pt>
                <c:pt idx="1073">
                  <c:v>44924</c:v>
                </c:pt>
                <c:pt idx="1074">
                  <c:v>44925</c:v>
                </c:pt>
                <c:pt idx="1075">
                  <c:v>44926</c:v>
                </c:pt>
                <c:pt idx="1076">
                  <c:v>44927</c:v>
                </c:pt>
                <c:pt idx="1077">
                  <c:v>44928</c:v>
                </c:pt>
              </c:numCache>
            </c:numRef>
          </c:cat>
          <c:val>
            <c:numRef>
              <c:f>国家衛健委発表に基づく感染状況!$Y$27:$Y$1109</c:f>
              <c:numCache>
                <c:formatCode>General</c:formatCode>
                <c:ptCount val="108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pt idx="1063">
                  <c:v>383175</c:v>
                </c:pt>
                <c:pt idx="1064">
                  <c:v>386276</c:v>
                </c:pt>
                <c:pt idx="1065">
                  <c:v>389306</c:v>
                </c:pt>
                <c:pt idx="1066">
                  <c:v>393067</c:v>
                </c:pt>
                <c:pt idx="1067">
                  <c:v>397195</c:v>
                </c:pt>
                <c:pt idx="1068">
                  <c:v>400178</c:v>
                </c:pt>
                <c:pt idx="1069">
                  <c:v>402846</c:v>
                </c:pt>
                <c:pt idx="1070">
                  <c:v>407282</c:v>
                </c:pt>
                <c:pt idx="1071">
                  <c:v>412513</c:v>
                </c:pt>
                <c:pt idx="1072">
                  <c:v>417615</c:v>
                </c:pt>
                <c:pt idx="1073">
                  <c:v>423130</c:v>
                </c:pt>
                <c:pt idx="1074">
                  <c:v>430334</c:v>
                </c:pt>
                <c:pt idx="1075">
                  <c:v>435472</c:v>
                </c:pt>
                <c:pt idx="1076">
                  <c:v>439995</c:v>
                </c:pt>
                <c:pt idx="1077">
                  <c:v>444828</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香港マカオ台湾の患者・海外輸入症例・無症状病原体保有者!$CP$189:$CP$1106</c:f>
              <c:numCache>
                <c:formatCode>m"月"d"日"</c:formatCode>
                <c:ptCount val="91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pt idx="914">
                  <c:v>44927</c:v>
                </c:pt>
                <c:pt idx="915">
                  <c:v>44928</c:v>
                </c:pt>
              </c:numCache>
            </c:numRef>
          </c:cat>
          <c:val>
            <c:numRef>
              <c:f>香港マカオ台湾の患者・海外輸入症例・無症状病原体保有者!$CQ$189:$CQ$1106</c:f>
              <c:numCache>
                <c:formatCode>General</c:formatCode>
                <c:ptCount val="91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pt idx="907">
                  <c:v>50</c:v>
                </c:pt>
                <c:pt idx="908">
                  <c:v>47</c:v>
                </c:pt>
                <c:pt idx="909">
                  <c:v>53</c:v>
                </c:pt>
                <c:pt idx="910">
                  <c:v>59</c:v>
                </c:pt>
                <c:pt idx="911">
                  <c:v>62</c:v>
                </c:pt>
                <c:pt idx="912">
                  <c:v>72</c:v>
                </c:pt>
                <c:pt idx="913">
                  <c:v>52</c:v>
                </c:pt>
                <c:pt idx="914">
                  <c:v>62</c:v>
                </c:pt>
                <c:pt idx="915">
                  <c:v>74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721078797746567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香港マカオ台湾の患者・海外輸入症例・無症状病原体保有者!$CN$189:$CN$1107</c:f>
              <c:numCache>
                <c:formatCode>m"月"d"日"</c:formatCode>
                <c:ptCount val="91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pt idx="914">
                  <c:v>44927</c:v>
                </c:pt>
                <c:pt idx="915">
                  <c:v>44928</c:v>
                </c:pt>
              </c:numCache>
            </c:numRef>
          </c:cat>
          <c:val>
            <c:numRef>
              <c:f>香港マカオ台湾の患者・海外輸入症例・無症状病原体保有者!$CO$189:$CO$1107</c:f>
              <c:numCache>
                <c:formatCode>General</c:formatCode>
                <c:ptCount val="91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pt idx="907">
                  <c:v>1854</c:v>
                </c:pt>
                <c:pt idx="908">
                  <c:v>2170</c:v>
                </c:pt>
                <c:pt idx="909">
                  <c:v>2058</c:v>
                </c:pt>
                <c:pt idx="910">
                  <c:v>2359</c:v>
                </c:pt>
                <c:pt idx="911">
                  <c:v>2377</c:v>
                </c:pt>
                <c:pt idx="912">
                  <c:v>2598</c:v>
                </c:pt>
                <c:pt idx="913">
                  <c:v>2216</c:v>
                </c:pt>
                <c:pt idx="914">
                  <c:v>1633</c:v>
                </c:pt>
                <c:pt idx="915">
                  <c:v>1323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新疆の情況!$U$7:$U$915</c:f>
              <c:strCache>
                <c:ptCount val="903"/>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pt idx="888">
                  <c:v>12月19日</c:v>
                </c:pt>
                <c:pt idx="889">
                  <c:v>12月20日</c:v>
                </c:pt>
                <c:pt idx="890">
                  <c:v>12月21日</c:v>
                </c:pt>
                <c:pt idx="891">
                  <c:v>12月22日</c:v>
                </c:pt>
                <c:pt idx="892">
                  <c:v>12月23日</c:v>
                </c:pt>
                <c:pt idx="893">
                  <c:v>12月24日</c:v>
                </c:pt>
                <c:pt idx="894">
                  <c:v>12月25日</c:v>
                </c:pt>
                <c:pt idx="895">
                  <c:v>12月26日</c:v>
                </c:pt>
                <c:pt idx="896">
                  <c:v>12月27日</c:v>
                </c:pt>
                <c:pt idx="897">
                  <c:v>12月28日</c:v>
                </c:pt>
                <c:pt idx="898">
                  <c:v>12月29日</c:v>
                </c:pt>
                <c:pt idx="899">
                  <c:v>12月30日</c:v>
                </c:pt>
                <c:pt idx="900">
                  <c:v>12月31日</c:v>
                </c:pt>
                <c:pt idx="901">
                  <c:v>1月1日</c:v>
                </c:pt>
                <c:pt idx="902">
                  <c:v>1月2日</c:v>
                </c:pt>
              </c:strCache>
            </c:strRef>
          </c:cat>
          <c:val>
            <c:numRef>
              <c:f>新疆の情況!$V$7:$V$915</c:f>
              <c:numCache>
                <c:formatCode>General</c:formatCode>
                <c:ptCount val="909"/>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pt idx="867">
                  <c:v>23</c:v>
                </c:pt>
                <c:pt idx="868">
                  <c:v>23</c:v>
                </c:pt>
                <c:pt idx="869">
                  <c:v>21</c:v>
                </c:pt>
                <c:pt idx="870">
                  <c:v>11</c:v>
                </c:pt>
                <c:pt idx="871">
                  <c:v>13</c:v>
                </c:pt>
                <c:pt idx="872">
                  <c:v>11</c:v>
                </c:pt>
                <c:pt idx="873">
                  <c:v>12</c:v>
                </c:pt>
                <c:pt idx="874">
                  <c:v>7</c:v>
                </c:pt>
                <c:pt idx="875">
                  <c:v>6</c:v>
                </c:pt>
                <c:pt idx="876">
                  <c:v>4</c:v>
                </c:pt>
                <c:pt idx="877">
                  <c:v>2</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6</c:v>
                </c:pt>
                <c:pt idx="895">
                  <c:v>0</c:v>
                </c:pt>
                <c:pt idx="896">
                  <c:v>5</c:v>
                </c:pt>
                <c:pt idx="897">
                  <c:v>5</c:v>
                </c:pt>
                <c:pt idx="898">
                  <c:v>10</c:v>
                </c:pt>
                <c:pt idx="899">
                  <c:v>22</c:v>
                </c:pt>
                <c:pt idx="900">
                  <c:v>0</c:v>
                </c:pt>
                <c:pt idx="901">
                  <c:v>24</c:v>
                </c:pt>
                <c:pt idx="902">
                  <c:v>29</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新疆の情況!$U$7:$U$915</c:f>
              <c:strCache>
                <c:ptCount val="903"/>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pt idx="888">
                  <c:v>12月19日</c:v>
                </c:pt>
                <c:pt idx="889">
                  <c:v>12月20日</c:v>
                </c:pt>
                <c:pt idx="890">
                  <c:v>12月21日</c:v>
                </c:pt>
                <c:pt idx="891">
                  <c:v>12月22日</c:v>
                </c:pt>
                <c:pt idx="892">
                  <c:v>12月23日</c:v>
                </c:pt>
                <c:pt idx="893">
                  <c:v>12月24日</c:v>
                </c:pt>
                <c:pt idx="894">
                  <c:v>12月25日</c:v>
                </c:pt>
                <c:pt idx="895">
                  <c:v>12月26日</c:v>
                </c:pt>
                <c:pt idx="896">
                  <c:v>12月27日</c:v>
                </c:pt>
                <c:pt idx="897">
                  <c:v>12月28日</c:v>
                </c:pt>
                <c:pt idx="898">
                  <c:v>12月29日</c:v>
                </c:pt>
                <c:pt idx="899">
                  <c:v>12月30日</c:v>
                </c:pt>
                <c:pt idx="900">
                  <c:v>12月31日</c:v>
                </c:pt>
                <c:pt idx="901">
                  <c:v>1月1日</c:v>
                </c:pt>
                <c:pt idx="902">
                  <c:v>1月2日</c:v>
                </c:pt>
              </c:strCache>
            </c:strRef>
          </c:cat>
          <c:val>
            <c:numRef>
              <c:f>新疆の情況!$W$7:$W$915</c:f>
              <c:numCache>
                <c:formatCode>General</c:formatCode>
                <c:ptCount val="909"/>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1165</c:v>
                </c:pt>
                <c:pt idx="805">
                  <c:v>1165</c:v>
                </c:pt>
                <c:pt idx="806">
                  <c:v>1165</c:v>
                </c:pt>
                <c:pt idx="807">
                  <c:v>1165</c:v>
                </c:pt>
                <c:pt idx="808">
                  <c:v>1165</c:v>
                </c:pt>
                <c:pt idx="809">
                  <c:v>1165</c:v>
                </c:pt>
                <c:pt idx="810">
                  <c:v>1165</c:v>
                </c:pt>
                <c:pt idx="811">
                  <c:v>1165</c:v>
                </c:pt>
                <c:pt idx="812">
                  <c:v>1165</c:v>
                </c:pt>
                <c:pt idx="813">
                  <c:v>1165</c:v>
                </c:pt>
                <c:pt idx="814">
                  <c:v>1169</c:v>
                </c:pt>
                <c:pt idx="815">
                  <c:v>1222</c:v>
                </c:pt>
                <c:pt idx="816">
                  <c:v>1292</c:v>
                </c:pt>
                <c:pt idx="817">
                  <c:v>1310</c:v>
                </c:pt>
                <c:pt idx="818">
                  <c:v>1372</c:v>
                </c:pt>
                <c:pt idx="819">
                  <c:v>1436</c:v>
                </c:pt>
                <c:pt idx="820">
                  <c:v>1464</c:v>
                </c:pt>
                <c:pt idx="821">
                  <c:v>1501</c:v>
                </c:pt>
                <c:pt idx="822">
                  <c:v>1523</c:v>
                </c:pt>
                <c:pt idx="823">
                  <c:v>1536</c:v>
                </c:pt>
                <c:pt idx="824">
                  <c:v>1544</c:v>
                </c:pt>
                <c:pt idx="825">
                  <c:v>1550</c:v>
                </c:pt>
                <c:pt idx="826">
                  <c:v>1556</c:v>
                </c:pt>
                <c:pt idx="827">
                  <c:v>1563</c:v>
                </c:pt>
                <c:pt idx="828">
                  <c:v>1571</c:v>
                </c:pt>
                <c:pt idx="829">
                  <c:v>1579</c:v>
                </c:pt>
                <c:pt idx="830">
                  <c:v>1589</c:v>
                </c:pt>
                <c:pt idx="831">
                  <c:v>1598</c:v>
                </c:pt>
                <c:pt idx="832">
                  <c:v>1607</c:v>
                </c:pt>
                <c:pt idx="833">
                  <c:v>1618</c:v>
                </c:pt>
                <c:pt idx="834">
                  <c:v>1630</c:v>
                </c:pt>
                <c:pt idx="835">
                  <c:v>1660</c:v>
                </c:pt>
                <c:pt idx="836">
                  <c:v>1689</c:v>
                </c:pt>
                <c:pt idx="837">
                  <c:v>1719</c:v>
                </c:pt>
                <c:pt idx="838">
                  <c:v>1742</c:v>
                </c:pt>
                <c:pt idx="839">
                  <c:v>1772</c:v>
                </c:pt>
                <c:pt idx="840">
                  <c:v>1797</c:v>
                </c:pt>
                <c:pt idx="841">
                  <c:v>1822</c:v>
                </c:pt>
                <c:pt idx="842">
                  <c:v>1844</c:v>
                </c:pt>
                <c:pt idx="843">
                  <c:v>1864</c:v>
                </c:pt>
                <c:pt idx="844">
                  <c:v>1887</c:v>
                </c:pt>
                <c:pt idx="845">
                  <c:v>1917</c:v>
                </c:pt>
                <c:pt idx="846">
                  <c:v>1949</c:v>
                </c:pt>
                <c:pt idx="847">
                  <c:v>1983</c:v>
                </c:pt>
                <c:pt idx="848">
                  <c:v>2015</c:v>
                </c:pt>
                <c:pt idx="849">
                  <c:v>2045</c:v>
                </c:pt>
                <c:pt idx="850">
                  <c:v>2070</c:v>
                </c:pt>
                <c:pt idx="851">
                  <c:v>2104</c:v>
                </c:pt>
                <c:pt idx="852">
                  <c:v>2133</c:v>
                </c:pt>
                <c:pt idx="853">
                  <c:v>2161</c:v>
                </c:pt>
                <c:pt idx="854">
                  <c:v>2191</c:v>
                </c:pt>
                <c:pt idx="855">
                  <c:v>2217</c:v>
                </c:pt>
                <c:pt idx="856">
                  <c:v>2244</c:v>
                </c:pt>
                <c:pt idx="857">
                  <c:v>2274</c:v>
                </c:pt>
                <c:pt idx="858">
                  <c:v>2294</c:v>
                </c:pt>
                <c:pt idx="859">
                  <c:v>2312</c:v>
                </c:pt>
                <c:pt idx="860">
                  <c:v>2331</c:v>
                </c:pt>
                <c:pt idx="861">
                  <c:v>2350</c:v>
                </c:pt>
                <c:pt idx="862">
                  <c:v>2368</c:v>
                </c:pt>
                <c:pt idx="863">
                  <c:v>2388</c:v>
                </c:pt>
                <c:pt idx="864">
                  <c:v>2409</c:v>
                </c:pt>
                <c:pt idx="865">
                  <c:v>2429</c:v>
                </c:pt>
                <c:pt idx="866">
                  <c:v>2453</c:v>
                </c:pt>
                <c:pt idx="867">
                  <c:v>2476</c:v>
                </c:pt>
                <c:pt idx="868">
                  <c:v>2499</c:v>
                </c:pt>
                <c:pt idx="869">
                  <c:v>2520</c:v>
                </c:pt>
                <c:pt idx="870">
                  <c:v>2531</c:v>
                </c:pt>
                <c:pt idx="871">
                  <c:v>2544</c:v>
                </c:pt>
                <c:pt idx="872">
                  <c:v>2555</c:v>
                </c:pt>
                <c:pt idx="873">
                  <c:v>2567</c:v>
                </c:pt>
                <c:pt idx="874">
                  <c:v>2574</c:v>
                </c:pt>
                <c:pt idx="875">
                  <c:v>2580</c:v>
                </c:pt>
                <c:pt idx="876">
                  <c:v>2584</c:v>
                </c:pt>
                <c:pt idx="877">
                  <c:v>2586</c:v>
                </c:pt>
                <c:pt idx="878">
                  <c:v>2586</c:v>
                </c:pt>
                <c:pt idx="879">
                  <c:v>2586</c:v>
                </c:pt>
                <c:pt idx="880">
                  <c:v>2586</c:v>
                </c:pt>
                <c:pt idx="881">
                  <c:v>2586</c:v>
                </c:pt>
                <c:pt idx="882">
                  <c:v>2586</c:v>
                </c:pt>
                <c:pt idx="883">
                  <c:v>2586</c:v>
                </c:pt>
                <c:pt idx="884">
                  <c:v>2586</c:v>
                </c:pt>
                <c:pt idx="885">
                  <c:v>2586</c:v>
                </c:pt>
                <c:pt idx="886">
                  <c:v>2586</c:v>
                </c:pt>
                <c:pt idx="887">
                  <c:v>2586</c:v>
                </c:pt>
                <c:pt idx="888">
                  <c:v>2586</c:v>
                </c:pt>
                <c:pt idx="889">
                  <c:v>2586</c:v>
                </c:pt>
                <c:pt idx="890">
                  <c:v>2586</c:v>
                </c:pt>
                <c:pt idx="891">
                  <c:v>2586</c:v>
                </c:pt>
                <c:pt idx="892">
                  <c:v>2586</c:v>
                </c:pt>
                <c:pt idx="893">
                  <c:v>2586</c:v>
                </c:pt>
                <c:pt idx="894">
                  <c:v>2592</c:v>
                </c:pt>
                <c:pt idx="895">
                  <c:v>2592</c:v>
                </c:pt>
                <c:pt idx="896">
                  <c:v>2597</c:v>
                </c:pt>
                <c:pt idx="897">
                  <c:v>2602</c:v>
                </c:pt>
                <c:pt idx="898">
                  <c:v>2612</c:v>
                </c:pt>
                <c:pt idx="899">
                  <c:v>2634</c:v>
                </c:pt>
                <c:pt idx="900">
                  <c:v>2634</c:v>
                </c:pt>
                <c:pt idx="901">
                  <c:v>2658</c:v>
                </c:pt>
                <c:pt idx="902">
                  <c:v>2687</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香港マカオ台湾の患者・海外輸入症例・無症状病原体保有者!$CI$29:$CI$1107</c:f>
              <c:numCache>
                <c:formatCode>m"月"d"日"</c:formatCode>
                <c:ptCount val="10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numCache>
            </c:numRef>
          </c:cat>
          <c:val>
            <c:numRef>
              <c:f>香港マカオ台湾の患者・海外輸入症例・無症状病原体保有者!$CJ$29:$CJ$1107</c:f>
              <c:numCache>
                <c:formatCode>General</c:formatCode>
                <c:ptCount val="107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pt idx="1067">
                  <c:v>1854</c:v>
                </c:pt>
                <c:pt idx="1068">
                  <c:v>2170</c:v>
                </c:pt>
                <c:pt idx="1069">
                  <c:v>2058</c:v>
                </c:pt>
                <c:pt idx="1070">
                  <c:v>2359</c:v>
                </c:pt>
                <c:pt idx="1071">
                  <c:v>2377</c:v>
                </c:pt>
                <c:pt idx="1072">
                  <c:v>2598</c:v>
                </c:pt>
                <c:pt idx="1073">
                  <c:v>2216</c:v>
                </c:pt>
                <c:pt idx="1074">
                  <c:v>1633</c:v>
                </c:pt>
                <c:pt idx="1075">
                  <c:v>1323</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香港マカオ台湾の患者・海外輸入症例・無症状病原体保有者!$BQ$29:$BQ$1107</c:f>
              <c:numCache>
                <c:formatCode>m"月"d"日"</c:formatCode>
                <c:ptCount val="10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numCache>
            </c:numRef>
          </c:cat>
          <c:val>
            <c:numRef>
              <c:f>香港マカオ台湾の患者・海外輸入症例・無症状病原体保有者!$BR$29:$BR$1107</c:f>
              <c:numCache>
                <c:formatCode>General</c:formatCode>
                <c:ptCount val="107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pt idx="1040">
                  <c:v>457323</c:v>
                </c:pt>
                <c:pt idx="1041">
                  <c:v>458268</c:v>
                </c:pt>
                <c:pt idx="1042">
                  <c:v>459445</c:v>
                </c:pt>
                <c:pt idx="1043">
                  <c:v>460548</c:v>
                </c:pt>
                <c:pt idx="1044">
                  <c:v>461652</c:v>
                </c:pt>
                <c:pt idx="1045">
                  <c:v>462774</c:v>
                </c:pt>
                <c:pt idx="1046">
                  <c:v>463977</c:v>
                </c:pt>
                <c:pt idx="1047">
                  <c:v>465099</c:v>
                </c:pt>
                <c:pt idx="1048">
                  <c:v>466509</c:v>
                </c:pt>
                <c:pt idx="1049">
                  <c:v>468264</c:v>
                </c:pt>
                <c:pt idx="1050">
                  <c:v>469948</c:v>
                </c:pt>
                <c:pt idx="1051">
                  <c:v>471619</c:v>
                </c:pt>
                <c:pt idx="1052">
                  <c:v>473347</c:v>
                </c:pt>
                <c:pt idx="1053">
                  <c:v>475036</c:v>
                </c:pt>
                <c:pt idx="1054">
                  <c:v>476597</c:v>
                </c:pt>
                <c:pt idx="1055">
                  <c:v>478020</c:v>
                </c:pt>
                <c:pt idx="1056">
                  <c:v>479771</c:v>
                </c:pt>
                <c:pt idx="1057">
                  <c:v>481354</c:v>
                </c:pt>
                <c:pt idx="1058">
                  <c:v>482878</c:v>
                </c:pt>
                <c:pt idx="1059">
                  <c:v>484239</c:v>
                </c:pt>
                <c:pt idx="1060">
                  <c:v>486026</c:v>
                </c:pt>
                <c:pt idx="1061">
                  <c:v>487553</c:v>
                </c:pt>
                <c:pt idx="1062">
                  <c:v>489096</c:v>
                </c:pt>
                <c:pt idx="1063">
                  <c:v>491154</c:v>
                </c:pt>
                <c:pt idx="1064">
                  <c:v>493234</c:v>
                </c:pt>
                <c:pt idx="1065">
                  <c:v>495614</c:v>
                </c:pt>
                <c:pt idx="1066">
                  <c:v>497907</c:v>
                </c:pt>
                <c:pt idx="1067">
                  <c:v>499761</c:v>
                </c:pt>
                <c:pt idx="1068">
                  <c:v>501931</c:v>
                </c:pt>
                <c:pt idx="1069">
                  <c:v>503989</c:v>
                </c:pt>
                <c:pt idx="1070">
                  <c:v>506348</c:v>
                </c:pt>
                <c:pt idx="1071">
                  <c:v>508725</c:v>
                </c:pt>
                <c:pt idx="1072">
                  <c:v>511323</c:v>
                </c:pt>
                <c:pt idx="1073">
                  <c:v>513539</c:v>
                </c:pt>
                <c:pt idx="1074">
                  <c:v>515172</c:v>
                </c:pt>
                <c:pt idx="1075">
                  <c:v>516495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香港マカオ台湾の患者・海外輸入症例・無症状病原体保有者!$BQ$29:$BQ$1107</c:f>
              <c:numCache>
                <c:formatCode>m"月"d"日"</c:formatCode>
                <c:ptCount val="10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numCache>
            </c:numRef>
          </c:cat>
          <c:val>
            <c:numRef>
              <c:f>香港マカオ台湾の患者・海外輸入症例・無症状病原体保有者!$BS$29:$BS$1107</c:f>
              <c:numCache>
                <c:formatCode>General</c:formatCode>
                <c:ptCount val="10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pt idx="1040">
                  <c:v>98471</c:v>
                </c:pt>
                <c:pt idx="1041">
                  <c:v>98738</c:v>
                </c:pt>
                <c:pt idx="1042">
                  <c:v>99099</c:v>
                </c:pt>
                <c:pt idx="1043">
                  <c:v>99432</c:v>
                </c:pt>
                <c:pt idx="1044">
                  <c:v>99728</c:v>
                </c:pt>
                <c:pt idx="1045">
                  <c:v>99991</c:v>
                </c:pt>
                <c:pt idx="1046">
                  <c:v>100251</c:v>
                </c:pt>
                <c:pt idx="1047">
                  <c:v>100599</c:v>
                </c:pt>
                <c:pt idx="1048">
                  <c:v>100900</c:v>
                </c:pt>
                <c:pt idx="1049">
                  <c:v>101251</c:v>
                </c:pt>
                <c:pt idx="1050">
                  <c:v>101657</c:v>
                </c:pt>
                <c:pt idx="1051">
                  <c:v>102052</c:v>
                </c:pt>
                <c:pt idx="1052">
                  <c:v>102457</c:v>
                </c:pt>
                <c:pt idx="1053">
                  <c:v>102909</c:v>
                </c:pt>
                <c:pt idx="1054">
                  <c:v>103196</c:v>
                </c:pt>
                <c:pt idx="1055">
                  <c:v>103631</c:v>
                </c:pt>
                <c:pt idx="1056">
                  <c:v>104126</c:v>
                </c:pt>
                <c:pt idx="1057">
                  <c:v>104617</c:v>
                </c:pt>
                <c:pt idx="1058">
                  <c:v>105143</c:v>
                </c:pt>
                <c:pt idx="1059">
                  <c:v>105586</c:v>
                </c:pt>
                <c:pt idx="1060">
                  <c:v>106038</c:v>
                </c:pt>
                <c:pt idx="1061">
                  <c:v>106301</c:v>
                </c:pt>
                <c:pt idx="1062">
                  <c:v>106785</c:v>
                </c:pt>
                <c:pt idx="1063">
                  <c:v>107302</c:v>
                </c:pt>
                <c:pt idx="1064">
                  <c:v>107869</c:v>
                </c:pt>
                <c:pt idx="1065">
                  <c:v>108371</c:v>
                </c:pt>
                <c:pt idx="1066">
                  <c:v>108925</c:v>
                </c:pt>
                <c:pt idx="1067">
                  <c:v>109465</c:v>
                </c:pt>
                <c:pt idx="1068">
                  <c:v>109842</c:v>
                </c:pt>
                <c:pt idx="1069">
                  <c:v>110184</c:v>
                </c:pt>
                <c:pt idx="1070">
                  <c:v>110571</c:v>
                </c:pt>
                <c:pt idx="1071">
                  <c:v>111111</c:v>
                </c:pt>
                <c:pt idx="1072">
                  <c:v>111789</c:v>
                </c:pt>
                <c:pt idx="1073">
                  <c:v>112465</c:v>
                </c:pt>
                <c:pt idx="1074">
                  <c:v>113061</c:v>
                </c:pt>
                <c:pt idx="1075">
                  <c:v>113485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香港マカオ台湾の患者・海外輸入症例・無症状病原体保有者!$BQ$29:$BQ$1107</c:f>
              <c:numCache>
                <c:formatCode>m"月"d"日"</c:formatCode>
                <c:ptCount val="10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numCache>
            </c:numRef>
          </c:cat>
          <c:val>
            <c:numRef>
              <c:f>香港マカオ台湾の患者・海外輸入症例・無症状病原体保有者!$BT$29:$BT$1107</c:f>
              <c:numCache>
                <c:formatCode>General</c:formatCode>
                <c:ptCount val="107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pt idx="1040">
                  <c:v>10718</c:v>
                </c:pt>
                <c:pt idx="1041">
                  <c:v>10731</c:v>
                </c:pt>
                <c:pt idx="1042">
                  <c:v>10747</c:v>
                </c:pt>
                <c:pt idx="1043">
                  <c:v>10762</c:v>
                </c:pt>
                <c:pt idx="1044">
                  <c:v>10773</c:v>
                </c:pt>
                <c:pt idx="1045">
                  <c:v>10790</c:v>
                </c:pt>
                <c:pt idx="1046">
                  <c:v>10806</c:v>
                </c:pt>
                <c:pt idx="1047">
                  <c:v>10826</c:v>
                </c:pt>
                <c:pt idx="1048">
                  <c:v>10842</c:v>
                </c:pt>
                <c:pt idx="1049">
                  <c:v>10864</c:v>
                </c:pt>
                <c:pt idx="1050">
                  <c:v>10891</c:v>
                </c:pt>
                <c:pt idx="1051">
                  <c:v>10914</c:v>
                </c:pt>
                <c:pt idx="1052">
                  <c:v>10935</c:v>
                </c:pt>
                <c:pt idx="1053">
                  <c:v>10959</c:v>
                </c:pt>
                <c:pt idx="1054">
                  <c:v>10984</c:v>
                </c:pt>
                <c:pt idx="1055">
                  <c:v>11021</c:v>
                </c:pt>
                <c:pt idx="1056">
                  <c:v>11056</c:v>
                </c:pt>
                <c:pt idx="1057">
                  <c:v>11075</c:v>
                </c:pt>
                <c:pt idx="1058">
                  <c:v>11107</c:v>
                </c:pt>
                <c:pt idx="1059">
                  <c:v>11131</c:v>
                </c:pt>
                <c:pt idx="1060">
                  <c:v>11171</c:v>
                </c:pt>
                <c:pt idx="1061">
                  <c:v>11210</c:v>
                </c:pt>
                <c:pt idx="1062">
                  <c:v>11243</c:v>
                </c:pt>
                <c:pt idx="1063">
                  <c:v>11293</c:v>
                </c:pt>
                <c:pt idx="1064">
                  <c:v>11327</c:v>
                </c:pt>
                <c:pt idx="1065">
                  <c:v>11373</c:v>
                </c:pt>
                <c:pt idx="1066">
                  <c:v>11412</c:v>
                </c:pt>
                <c:pt idx="1067">
                  <c:v>11462</c:v>
                </c:pt>
                <c:pt idx="1068">
                  <c:v>11509</c:v>
                </c:pt>
                <c:pt idx="1069">
                  <c:v>11562</c:v>
                </c:pt>
                <c:pt idx="1070">
                  <c:v>11621</c:v>
                </c:pt>
                <c:pt idx="1071">
                  <c:v>11683</c:v>
                </c:pt>
                <c:pt idx="1072">
                  <c:v>11755</c:v>
                </c:pt>
                <c:pt idx="1073">
                  <c:v>11807</c:v>
                </c:pt>
                <c:pt idx="1074">
                  <c:v>11869</c:v>
                </c:pt>
                <c:pt idx="1075">
                  <c:v>11943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5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3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89359352690648497"/>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香港マカオ台湾の患者・海外輸入症例・無症状病原体保有者!$CI$29:$CI$1107</c:f>
              <c:numCache>
                <c:formatCode>m"月"d"日"</c:formatCode>
                <c:ptCount val="10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numCache>
            </c:numRef>
          </c:cat>
          <c:val>
            <c:numRef>
              <c:f>香港マカオ台湾の患者・海外輸入症例・無症状病原体保有者!$CJ$29:$CJ$1107</c:f>
              <c:numCache>
                <c:formatCode>General</c:formatCode>
                <c:ptCount val="107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pt idx="1067">
                  <c:v>1854</c:v>
                </c:pt>
                <c:pt idx="1068">
                  <c:v>2170</c:v>
                </c:pt>
                <c:pt idx="1069">
                  <c:v>2058</c:v>
                </c:pt>
                <c:pt idx="1070">
                  <c:v>2359</c:v>
                </c:pt>
                <c:pt idx="1071">
                  <c:v>2377</c:v>
                </c:pt>
                <c:pt idx="1072">
                  <c:v>2598</c:v>
                </c:pt>
                <c:pt idx="1073">
                  <c:v>2216</c:v>
                </c:pt>
                <c:pt idx="1074">
                  <c:v>1633</c:v>
                </c:pt>
                <c:pt idx="1075">
                  <c:v>1323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香港マカオ台湾の患者・海外輸入症例・無症状病原体保有者!$CI$29:$CI$1107</c:f>
              <c:numCache>
                <c:formatCode>m"月"d"日"</c:formatCode>
                <c:ptCount val="10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numCache>
            </c:numRef>
          </c:cat>
          <c:val>
            <c:numRef>
              <c:f>香港マカオ台湾の患者・海外輸入症例・無症状病原体保有者!$CK$29:$CK$1107</c:f>
              <c:numCache>
                <c:formatCode>General</c:formatCode>
                <c:ptCount val="10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pt idx="1040">
                  <c:v>244</c:v>
                </c:pt>
                <c:pt idx="1041">
                  <c:v>267</c:v>
                </c:pt>
                <c:pt idx="1042">
                  <c:v>361</c:v>
                </c:pt>
                <c:pt idx="1043">
                  <c:v>333</c:v>
                </c:pt>
                <c:pt idx="1044">
                  <c:v>296</c:v>
                </c:pt>
                <c:pt idx="1045">
                  <c:v>263</c:v>
                </c:pt>
                <c:pt idx="1046">
                  <c:v>260</c:v>
                </c:pt>
                <c:pt idx="1047">
                  <c:v>348</c:v>
                </c:pt>
                <c:pt idx="1048">
                  <c:v>301</c:v>
                </c:pt>
                <c:pt idx="1049">
                  <c:v>351</c:v>
                </c:pt>
                <c:pt idx="1050">
                  <c:v>406</c:v>
                </c:pt>
                <c:pt idx="1051">
                  <c:v>395</c:v>
                </c:pt>
                <c:pt idx="1052">
                  <c:v>405</c:v>
                </c:pt>
                <c:pt idx="1053">
                  <c:v>452</c:v>
                </c:pt>
                <c:pt idx="1054">
                  <c:v>287</c:v>
                </c:pt>
                <c:pt idx="1055">
                  <c:v>435</c:v>
                </c:pt>
                <c:pt idx="1056">
                  <c:v>495</c:v>
                </c:pt>
                <c:pt idx="1057">
                  <c:v>491</c:v>
                </c:pt>
                <c:pt idx="1058">
                  <c:v>526</c:v>
                </c:pt>
                <c:pt idx="1059">
                  <c:v>443</c:v>
                </c:pt>
                <c:pt idx="1060">
                  <c:v>452</c:v>
                </c:pt>
                <c:pt idx="1061">
                  <c:v>263</c:v>
                </c:pt>
                <c:pt idx="1062">
                  <c:v>484</c:v>
                </c:pt>
                <c:pt idx="1063">
                  <c:v>517</c:v>
                </c:pt>
                <c:pt idx="1064">
                  <c:v>567</c:v>
                </c:pt>
                <c:pt idx="1065">
                  <c:v>502</c:v>
                </c:pt>
                <c:pt idx="1066">
                  <c:v>554</c:v>
                </c:pt>
                <c:pt idx="1067">
                  <c:v>540</c:v>
                </c:pt>
                <c:pt idx="1068">
                  <c:v>377</c:v>
                </c:pt>
                <c:pt idx="1069">
                  <c:v>342</c:v>
                </c:pt>
                <c:pt idx="1070">
                  <c:v>387</c:v>
                </c:pt>
                <c:pt idx="1071">
                  <c:v>540</c:v>
                </c:pt>
                <c:pt idx="1072">
                  <c:v>678</c:v>
                </c:pt>
                <c:pt idx="1073">
                  <c:v>676</c:v>
                </c:pt>
                <c:pt idx="1074">
                  <c:v>596</c:v>
                </c:pt>
                <c:pt idx="1075">
                  <c:v>424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国家衛健委発表に基づく感染状況!$W$27:$W$1110</c:f>
              <c:numCache>
                <c:formatCode>m"月"d"日"</c:formatCode>
                <c:ptCount val="108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pt idx="1072">
                  <c:v>44923</c:v>
                </c:pt>
                <c:pt idx="1073">
                  <c:v>44924</c:v>
                </c:pt>
                <c:pt idx="1074">
                  <c:v>44925</c:v>
                </c:pt>
                <c:pt idx="1075">
                  <c:v>44926</c:v>
                </c:pt>
                <c:pt idx="1076">
                  <c:v>44927</c:v>
                </c:pt>
                <c:pt idx="1077">
                  <c:v>44928</c:v>
                </c:pt>
              </c:numCache>
            </c:numRef>
          </c:cat>
          <c:val>
            <c:numRef>
              <c:f>国家衛健委発表に基づく感染状況!$X$27:$X$1110</c:f>
              <c:numCache>
                <c:formatCode>#,##0_);[Red]\(#,##0\)</c:formatCode>
                <c:ptCount val="108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pt idx="1063">
                  <c:v>2722</c:v>
                </c:pt>
                <c:pt idx="1064">
                  <c:v>3101</c:v>
                </c:pt>
                <c:pt idx="1065">
                  <c:v>3030</c:v>
                </c:pt>
                <c:pt idx="1066">
                  <c:v>3761</c:v>
                </c:pt>
                <c:pt idx="1067">
                  <c:v>4128</c:v>
                </c:pt>
                <c:pt idx="1068">
                  <c:v>2983</c:v>
                </c:pt>
                <c:pt idx="1069">
                  <c:v>2668</c:v>
                </c:pt>
                <c:pt idx="1070">
                  <c:v>4436</c:v>
                </c:pt>
                <c:pt idx="1071">
                  <c:v>5231</c:v>
                </c:pt>
                <c:pt idx="1072">
                  <c:v>5102</c:v>
                </c:pt>
                <c:pt idx="1073">
                  <c:v>5515</c:v>
                </c:pt>
                <c:pt idx="1074">
                  <c:v>7204</c:v>
                </c:pt>
                <c:pt idx="1075">
                  <c:v>5138</c:v>
                </c:pt>
                <c:pt idx="1076">
                  <c:v>4499</c:v>
                </c:pt>
                <c:pt idx="1077">
                  <c:v>4833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国家衛健委発表に基づく感染状況!$W$27:$W$1110</c:f>
              <c:numCache>
                <c:formatCode>m"月"d"日"</c:formatCode>
                <c:ptCount val="108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pt idx="1072">
                  <c:v>44923</c:v>
                </c:pt>
                <c:pt idx="1073">
                  <c:v>44924</c:v>
                </c:pt>
                <c:pt idx="1074">
                  <c:v>44925</c:v>
                </c:pt>
                <c:pt idx="1075">
                  <c:v>44926</c:v>
                </c:pt>
                <c:pt idx="1076">
                  <c:v>44927</c:v>
                </c:pt>
                <c:pt idx="1077">
                  <c:v>44928</c:v>
                </c:pt>
              </c:numCache>
            </c:numRef>
          </c:cat>
          <c:val>
            <c:numRef>
              <c:f>国家衛健委発表に基づく感染状況!$Y$27:$Y$1110</c:f>
              <c:numCache>
                <c:formatCode>General</c:formatCode>
                <c:ptCount val="108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pt idx="1063">
                  <c:v>383175</c:v>
                </c:pt>
                <c:pt idx="1064">
                  <c:v>386276</c:v>
                </c:pt>
                <c:pt idx="1065">
                  <c:v>389306</c:v>
                </c:pt>
                <c:pt idx="1066">
                  <c:v>393067</c:v>
                </c:pt>
                <c:pt idx="1067">
                  <c:v>397195</c:v>
                </c:pt>
                <c:pt idx="1068">
                  <c:v>400178</c:v>
                </c:pt>
                <c:pt idx="1069">
                  <c:v>402846</c:v>
                </c:pt>
                <c:pt idx="1070">
                  <c:v>407282</c:v>
                </c:pt>
                <c:pt idx="1071">
                  <c:v>412513</c:v>
                </c:pt>
                <c:pt idx="1072">
                  <c:v>417615</c:v>
                </c:pt>
                <c:pt idx="1073">
                  <c:v>423130</c:v>
                </c:pt>
                <c:pt idx="1074">
                  <c:v>430334</c:v>
                </c:pt>
                <c:pt idx="1075">
                  <c:v>435472</c:v>
                </c:pt>
                <c:pt idx="1076">
                  <c:v>439995</c:v>
                </c:pt>
                <c:pt idx="1077">
                  <c:v>444828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香港マカオ台湾の患者・海外輸入症例・無症状病原体保有者!$BE$70:$BE$1107</c:f>
              <c:numCache>
                <c:formatCode>m"月"d"日"</c:formatCode>
                <c:ptCount val="103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pt idx="1020">
                  <c:v>44914</c:v>
                </c:pt>
                <c:pt idx="1021">
                  <c:v>44915</c:v>
                </c:pt>
                <c:pt idx="1022">
                  <c:v>44916</c:v>
                </c:pt>
                <c:pt idx="1023">
                  <c:v>44917</c:v>
                </c:pt>
                <c:pt idx="1024">
                  <c:v>44918</c:v>
                </c:pt>
                <c:pt idx="1025">
                  <c:v>44919</c:v>
                </c:pt>
                <c:pt idx="1026">
                  <c:v>44920</c:v>
                </c:pt>
                <c:pt idx="1027">
                  <c:v>44921</c:v>
                </c:pt>
                <c:pt idx="1028">
                  <c:v>44922</c:v>
                </c:pt>
                <c:pt idx="1029">
                  <c:v>44923</c:v>
                </c:pt>
                <c:pt idx="1030">
                  <c:v>44924</c:v>
                </c:pt>
                <c:pt idx="1031">
                  <c:v>44925</c:v>
                </c:pt>
                <c:pt idx="1032">
                  <c:v>44926</c:v>
                </c:pt>
                <c:pt idx="1033">
                  <c:v>44927</c:v>
                </c:pt>
                <c:pt idx="1034">
                  <c:v>44928</c:v>
                </c:pt>
              </c:numCache>
            </c:numRef>
          </c:cat>
          <c:val>
            <c:numRef>
              <c:f>香港マカオ台湾の患者・海外輸入症例・無症状病原体保有者!$BF$70:$BF$1107</c:f>
              <c:numCache>
                <c:formatCode>General</c:formatCode>
                <c:ptCount val="103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pt idx="999">
                  <c:v>63</c:v>
                </c:pt>
                <c:pt idx="1000">
                  <c:v>52</c:v>
                </c:pt>
                <c:pt idx="1001">
                  <c:v>70</c:v>
                </c:pt>
                <c:pt idx="1002">
                  <c:v>45</c:v>
                </c:pt>
                <c:pt idx="1003">
                  <c:v>55</c:v>
                </c:pt>
                <c:pt idx="1004">
                  <c:v>45</c:v>
                </c:pt>
                <c:pt idx="1005">
                  <c:v>71</c:v>
                </c:pt>
                <c:pt idx="1006">
                  <c:v>58</c:v>
                </c:pt>
                <c:pt idx="1007">
                  <c:v>58</c:v>
                </c:pt>
                <c:pt idx="1008">
                  <c:v>48</c:v>
                </c:pt>
                <c:pt idx="1009">
                  <c:v>49</c:v>
                </c:pt>
                <c:pt idx="1010">
                  <c:v>48</c:v>
                </c:pt>
                <c:pt idx="1011">
                  <c:v>68</c:v>
                </c:pt>
                <c:pt idx="1012">
                  <c:v>69</c:v>
                </c:pt>
                <c:pt idx="1013">
                  <c:v>45</c:v>
                </c:pt>
                <c:pt idx="1014">
                  <c:v>42</c:v>
                </c:pt>
                <c:pt idx="1015">
                  <c:v>56</c:v>
                </c:pt>
                <c:pt idx="1016">
                  <c:v>66</c:v>
                </c:pt>
                <c:pt idx="1017">
                  <c:v>57</c:v>
                </c:pt>
                <c:pt idx="1018">
                  <c:v>69</c:v>
                </c:pt>
                <c:pt idx="1019">
                  <c:v>77</c:v>
                </c:pt>
                <c:pt idx="1020">
                  <c:v>66</c:v>
                </c:pt>
                <c:pt idx="1021">
                  <c:v>52</c:v>
                </c:pt>
                <c:pt idx="1022">
                  <c:v>64</c:v>
                </c:pt>
                <c:pt idx="1023">
                  <c:v>65</c:v>
                </c:pt>
                <c:pt idx="1024">
                  <c:v>25</c:v>
                </c:pt>
                <c:pt idx="1025">
                  <c:v>43</c:v>
                </c:pt>
                <c:pt idx="1026">
                  <c:v>31</c:v>
                </c:pt>
                <c:pt idx="1027">
                  <c:v>48</c:v>
                </c:pt>
                <c:pt idx="1028">
                  <c:v>95</c:v>
                </c:pt>
                <c:pt idx="1029">
                  <c:v>22</c:v>
                </c:pt>
                <c:pt idx="1030">
                  <c:v>24</c:v>
                </c:pt>
                <c:pt idx="1031">
                  <c:v>25</c:v>
                </c:pt>
                <c:pt idx="1032">
                  <c:v>36</c:v>
                </c:pt>
                <c:pt idx="1033">
                  <c:v>24</c:v>
                </c:pt>
                <c:pt idx="1034">
                  <c:v>29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香港マカオ台湾の患者・海外輸入症例・無症状病原体保有者!$BE$70:$BE$1107</c:f>
              <c:numCache>
                <c:formatCode>m"月"d"日"</c:formatCode>
                <c:ptCount val="103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pt idx="1020">
                  <c:v>44914</c:v>
                </c:pt>
                <c:pt idx="1021">
                  <c:v>44915</c:v>
                </c:pt>
                <c:pt idx="1022">
                  <c:v>44916</c:v>
                </c:pt>
                <c:pt idx="1023">
                  <c:v>44917</c:v>
                </c:pt>
                <c:pt idx="1024">
                  <c:v>44918</c:v>
                </c:pt>
                <c:pt idx="1025">
                  <c:v>44919</c:v>
                </c:pt>
                <c:pt idx="1026">
                  <c:v>44920</c:v>
                </c:pt>
                <c:pt idx="1027">
                  <c:v>44921</c:v>
                </c:pt>
                <c:pt idx="1028">
                  <c:v>44922</c:v>
                </c:pt>
                <c:pt idx="1029">
                  <c:v>44923</c:v>
                </c:pt>
                <c:pt idx="1030">
                  <c:v>44924</c:v>
                </c:pt>
                <c:pt idx="1031">
                  <c:v>44925</c:v>
                </c:pt>
                <c:pt idx="1032">
                  <c:v>44926</c:v>
                </c:pt>
                <c:pt idx="1033">
                  <c:v>44927</c:v>
                </c:pt>
                <c:pt idx="1034">
                  <c:v>44928</c:v>
                </c:pt>
              </c:numCache>
            </c:numRef>
          </c:cat>
          <c:val>
            <c:numRef>
              <c:f>香港マカオ台湾の患者・海外輸入症例・無症状病原体保有者!$BG$70:$BG$1107</c:f>
              <c:numCache>
                <c:formatCode>General</c:formatCode>
                <c:ptCount val="103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pt idx="999">
                  <c:v>27494</c:v>
                </c:pt>
                <c:pt idx="1000">
                  <c:v>27546</c:v>
                </c:pt>
                <c:pt idx="1001">
                  <c:v>27616</c:v>
                </c:pt>
                <c:pt idx="1002">
                  <c:v>27661</c:v>
                </c:pt>
                <c:pt idx="1003">
                  <c:v>27716</c:v>
                </c:pt>
                <c:pt idx="1004">
                  <c:v>27761</c:v>
                </c:pt>
                <c:pt idx="1005">
                  <c:v>27832</c:v>
                </c:pt>
                <c:pt idx="1006">
                  <c:v>27890</c:v>
                </c:pt>
                <c:pt idx="1007">
                  <c:v>27948</c:v>
                </c:pt>
                <c:pt idx="1008">
                  <c:v>27996</c:v>
                </c:pt>
                <c:pt idx="1009">
                  <c:v>28045</c:v>
                </c:pt>
                <c:pt idx="1010">
                  <c:v>28093</c:v>
                </c:pt>
                <c:pt idx="1011">
                  <c:v>28161</c:v>
                </c:pt>
                <c:pt idx="1012">
                  <c:v>28230</c:v>
                </c:pt>
                <c:pt idx="1013">
                  <c:v>28275</c:v>
                </c:pt>
                <c:pt idx="1014">
                  <c:v>28317</c:v>
                </c:pt>
                <c:pt idx="1015">
                  <c:v>28373</c:v>
                </c:pt>
                <c:pt idx="1016">
                  <c:v>28439</c:v>
                </c:pt>
                <c:pt idx="1017">
                  <c:v>28496</c:v>
                </c:pt>
                <c:pt idx="1018">
                  <c:v>28565</c:v>
                </c:pt>
                <c:pt idx="1019">
                  <c:v>28642</c:v>
                </c:pt>
                <c:pt idx="1020">
                  <c:v>28708</c:v>
                </c:pt>
                <c:pt idx="1021">
                  <c:v>28760</c:v>
                </c:pt>
                <c:pt idx="1022">
                  <c:v>28824</c:v>
                </c:pt>
                <c:pt idx="1023">
                  <c:v>28889</c:v>
                </c:pt>
                <c:pt idx="1024">
                  <c:v>28914</c:v>
                </c:pt>
                <c:pt idx="1025">
                  <c:v>28957</c:v>
                </c:pt>
                <c:pt idx="1026">
                  <c:v>28988</c:v>
                </c:pt>
                <c:pt idx="1027">
                  <c:v>29036</c:v>
                </c:pt>
                <c:pt idx="1028">
                  <c:v>29131</c:v>
                </c:pt>
                <c:pt idx="1029">
                  <c:v>29153</c:v>
                </c:pt>
                <c:pt idx="1030">
                  <c:v>29177</c:v>
                </c:pt>
                <c:pt idx="1031">
                  <c:v>29202</c:v>
                </c:pt>
                <c:pt idx="1032">
                  <c:v>29238</c:v>
                </c:pt>
                <c:pt idx="1033">
                  <c:v>29262</c:v>
                </c:pt>
                <c:pt idx="1034">
                  <c:v>29291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064707006353651E-2"/>
          <c:y val="2.9873661482321269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香港マカオ台湾の患者・海外輸入症例・無症状病原体保有者!$BX$29:$BX$1107</c:f>
              <c:numCache>
                <c:formatCode>m"月"d"日"</c:formatCode>
                <c:ptCount val="10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numCache>
            </c:numRef>
          </c:cat>
          <c:val>
            <c:numRef>
              <c:f>香港マカオ台湾の患者・海外輸入症例・無症状病原体保有者!$BY$29:$BY$1107</c:f>
              <c:numCache>
                <c:formatCode>General</c:formatCode>
                <c:ptCount val="107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pt idx="1040">
                  <c:v>799</c:v>
                </c:pt>
                <c:pt idx="1041">
                  <c:v>800</c:v>
                </c:pt>
                <c:pt idx="1042">
                  <c:v>806</c:v>
                </c:pt>
                <c:pt idx="1043">
                  <c:v>808</c:v>
                </c:pt>
                <c:pt idx="1044">
                  <c:v>810</c:v>
                </c:pt>
                <c:pt idx="1045">
                  <c:v>813</c:v>
                </c:pt>
                <c:pt idx="1046">
                  <c:v>819</c:v>
                </c:pt>
                <c:pt idx="1047">
                  <c:v>826</c:v>
                </c:pt>
                <c:pt idx="1048">
                  <c:v>827</c:v>
                </c:pt>
                <c:pt idx="1049">
                  <c:v>839</c:v>
                </c:pt>
                <c:pt idx="1050">
                  <c:v>851</c:v>
                </c:pt>
                <c:pt idx="1051">
                  <c:v>878</c:v>
                </c:pt>
                <c:pt idx="1052">
                  <c:v>912</c:v>
                </c:pt>
                <c:pt idx="1053">
                  <c:v>956</c:v>
                </c:pt>
                <c:pt idx="1054">
                  <c:v>1040</c:v>
                </c:pt>
                <c:pt idx="1055">
                  <c:v>1142</c:v>
                </c:pt>
                <c:pt idx="1056">
                  <c:v>1254</c:v>
                </c:pt>
                <c:pt idx="1057">
                  <c:v>1299</c:v>
                </c:pt>
                <c:pt idx="1058">
                  <c:v>1365</c:v>
                </c:pt>
                <c:pt idx="1059">
                  <c:v>1408</c:v>
                </c:pt>
                <c:pt idx="1060">
                  <c:v>1472</c:v>
                </c:pt>
                <c:pt idx="1061">
                  <c:v>1569</c:v>
                </c:pt>
                <c:pt idx="1062">
                  <c:v>1659</c:v>
                </c:pt>
                <c:pt idx="1063">
                  <c:v>1755</c:v>
                </c:pt>
                <c:pt idx="1064">
                  <c:v>1819</c:v>
                </c:pt>
                <c:pt idx="1065">
                  <c:v>1851</c:v>
                </c:pt>
                <c:pt idx="1066">
                  <c:v>1901</c:v>
                </c:pt>
                <c:pt idx="1067">
                  <c:v>1950</c:v>
                </c:pt>
                <c:pt idx="1068">
                  <c:v>1984</c:v>
                </c:pt>
                <c:pt idx="1069">
                  <c:v>2058</c:v>
                </c:pt>
                <c:pt idx="1070">
                  <c:v>2144</c:v>
                </c:pt>
                <c:pt idx="1071">
                  <c:v>2232</c:v>
                </c:pt>
                <c:pt idx="1072">
                  <c:v>2377</c:v>
                </c:pt>
                <c:pt idx="1073">
                  <c:v>2501</c:v>
                </c:pt>
                <c:pt idx="1074">
                  <c:v>2615</c:v>
                </c:pt>
                <c:pt idx="1075">
                  <c:v>2693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香港マカオ台湾の患者・海外輸入症例・無症状病原体保有者!$BX$29:$BX$1107</c:f>
              <c:numCache>
                <c:formatCode>m"月"d"日"</c:formatCode>
                <c:ptCount val="10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numCache>
            </c:numRef>
          </c:cat>
          <c:val>
            <c:numRef>
              <c:f>香港マカオ台湾の患者・海外輸入症例・無症状病原体保有者!$BZ$29:$BZ$1107</c:f>
              <c:numCache>
                <c:formatCode>General</c:formatCode>
                <c:ptCount val="10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789</c:v>
                </c:pt>
                <c:pt idx="1027">
                  <c:v>789</c:v>
                </c:pt>
                <c:pt idx="1028">
                  <c:v>789</c:v>
                </c:pt>
                <c:pt idx="1029">
                  <c:v>789</c:v>
                </c:pt>
                <c:pt idx="1030">
                  <c:v>789</c:v>
                </c:pt>
                <c:pt idx="1031">
                  <c:v>789</c:v>
                </c:pt>
                <c:pt idx="1032">
                  <c:v>789</c:v>
                </c:pt>
                <c:pt idx="1033">
                  <c:v>789</c:v>
                </c:pt>
                <c:pt idx="1034">
                  <c:v>789</c:v>
                </c:pt>
                <c:pt idx="1035">
                  <c:v>789</c:v>
                </c:pt>
                <c:pt idx="1036">
                  <c:v>789</c:v>
                </c:pt>
                <c:pt idx="1037">
                  <c:v>789</c:v>
                </c:pt>
                <c:pt idx="1038">
                  <c:v>789</c:v>
                </c:pt>
                <c:pt idx="1039">
                  <c:v>789</c:v>
                </c:pt>
                <c:pt idx="1040">
                  <c:v>789</c:v>
                </c:pt>
                <c:pt idx="1041">
                  <c:v>789</c:v>
                </c:pt>
                <c:pt idx="1042">
                  <c:v>789</c:v>
                </c:pt>
                <c:pt idx="1043">
                  <c:v>791</c:v>
                </c:pt>
                <c:pt idx="1044">
                  <c:v>791</c:v>
                </c:pt>
                <c:pt idx="1045">
                  <c:v>791</c:v>
                </c:pt>
                <c:pt idx="1046">
                  <c:v>791</c:v>
                </c:pt>
                <c:pt idx="1047">
                  <c:v>791</c:v>
                </c:pt>
                <c:pt idx="1048">
                  <c:v>791</c:v>
                </c:pt>
                <c:pt idx="1049">
                  <c:v>791</c:v>
                </c:pt>
                <c:pt idx="1050">
                  <c:v>791</c:v>
                </c:pt>
                <c:pt idx="1051">
                  <c:v>791</c:v>
                </c:pt>
                <c:pt idx="1052">
                  <c:v>794</c:v>
                </c:pt>
                <c:pt idx="1053">
                  <c:v>797</c:v>
                </c:pt>
                <c:pt idx="1054">
                  <c:v>801</c:v>
                </c:pt>
                <c:pt idx="1055">
                  <c:v>804</c:v>
                </c:pt>
                <c:pt idx="1056">
                  <c:v>854</c:v>
                </c:pt>
                <c:pt idx="1057">
                  <c:v>874</c:v>
                </c:pt>
                <c:pt idx="1058">
                  <c:v>884</c:v>
                </c:pt>
                <c:pt idx="1059">
                  <c:v>884</c:v>
                </c:pt>
                <c:pt idx="1060">
                  <c:v>975</c:v>
                </c:pt>
                <c:pt idx="1061">
                  <c:v>1115</c:v>
                </c:pt>
                <c:pt idx="1062">
                  <c:v>1270</c:v>
                </c:pt>
                <c:pt idx="1063">
                  <c:v>1361</c:v>
                </c:pt>
                <c:pt idx="1064">
                  <c:v>1426</c:v>
                </c:pt>
                <c:pt idx="1065">
                  <c:v>1521</c:v>
                </c:pt>
                <c:pt idx="1066">
                  <c:v>1593</c:v>
                </c:pt>
                <c:pt idx="1067">
                  <c:v>1665</c:v>
                </c:pt>
                <c:pt idx="1068">
                  <c:v>1699</c:v>
                </c:pt>
                <c:pt idx="1069">
                  <c:v>1713</c:v>
                </c:pt>
                <c:pt idx="1070">
                  <c:v>1883</c:v>
                </c:pt>
                <c:pt idx="1071">
                  <c:v>1965</c:v>
                </c:pt>
                <c:pt idx="1072">
                  <c:v>2099</c:v>
                </c:pt>
                <c:pt idx="1073">
                  <c:v>2207</c:v>
                </c:pt>
                <c:pt idx="1074">
                  <c:v>2294</c:v>
                </c:pt>
                <c:pt idx="1075">
                  <c:v>2408</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香港マカオ台湾の患者・海外輸入症例・無症状病原体保有者!$BX$29:$BX$1107</c:f>
              <c:numCache>
                <c:formatCode>m"月"d"日"</c:formatCode>
                <c:ptCount val="10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numCache>
            </c:numRef>
          </c:cat>
          <c:val>
            <c:numRef>
              <c:f>香港マカオ台湾の患者・海外輸入症例・無症状病原体保有者!$CA$29:$CA$1107</c:f>
              <c:numCache>
                <c:formatCode>General</c:formatCode>
                <c:ptCount val="10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pt idx="1040">
                  <c:v>6</c:v>
                </c:pt>
                <c:pt idx="1041">
                  <c:v>6</c:v>
                </c:pt>
                <c:pt idx="1042">
                  <c:v>6</c:v>
                </c:pt>
                <c:pt idx="1043">
                  <c:v>6</c:v>
                </c:pt>
                <c:pt idx="1044">
                  <c:v>6</c:v>
                </c:pt>
                <c:pt idx="1045">
                  <c:v>6</c:v>
                </c:pt>
                <c:pt idx="1046">
                  <c:v>6</c:v>
                </c:pt>
                <c:pt idx="1047">
                  <c:v>6</c:v>
                </c:pt>
                <c:pt idx="1048">
                  <c:v>6</c:v>
                </c:pt>
                <c:pt idx="1049">
                  <c:v>6</c:v>
                </c:pt>
                <c:pt idx="1050">
                  <c:v>6</c:v>
                </c:pt>
                <c:pt idx="1051">
                  <c:v>6</c:v>
                </c:pt>
                <c:pt idx="1052">
                  <c:v>6</c:v>
                </c:pt>
                <c:pt idx="1053">
                  <c:v>6</c:v>
                </c:pt>
                <c:pt idx="1054">
                  <c:v>6</c:v>
                </c:pt>
                <c:pt idx="1055">
                  <c:v>6</c:v>
                </c:pt>
                <c:pt idx="1056">
                  <c:v>7</c:v>
                </c:pt>
                <c:pt idx="1057">
                  <c:v>7</c:v>
                </c:pt>
                <c:pt idx="1058">
                  <c:v>7</c:v>
                </c:pt>
                <c:pt idx="1059">
                  <c:v>9</c:v>
                </c:pt>
                <c:pt idx="1060">
                  <c:v>11</c:v>
                </c:pt>
                <c:pt idx="1061">
                  <c:v>13</c:v>
                </c:pt>
                <c:pt idx="1062">
                  <c:v>16</c:v>
                </c:pt>
                <c:pt idx="1063">
                  <c:v>17</c:v>
                </c:pt>
                <c:pt idx="1064">
                  <c:v>18</c:v>
                </c:pt>
                <c:pt idx="1065">
                  <c:v>19</c:v>
                </c:pt>
                <c:pt idx="1066">
                  <c:v>19</c:v>
                </c:pt>
                <c:pt idx="1067">
                  <c:v>21</c:v>
                </c:pt>
                <c:pt idx="1068">
                  <c:v>23</c:v>
                </c:pt>
                <c:pt idx="1069">
                  <c:v>30</c:v>
                </c:pt>
                <c:pt idx="1070">
                  <c:v>32</c:v>
                </c:pt>
                <c:pt idx="1071">
                  <c:v>33</c:v>
                </c:pt>
                <c:pt idx="1072">
                  <c:v>38</c:v>
                </c:pt>
                <c:pt idx="1073">
                  <c:v>45</c:v>
                </c:pt>
                <c:pt idx="1074">
                  <c:v>47</c:v>
                </c:pt>
                <c:pt idx="1075">
                  <c:v>52</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香港マカオ台湾の患者・海外輸入症例・無症状病原体保有者!$CB$29:$CB$1107</c:f>
              <c:numCache>
                <c:formatCode>m"月"d"日"</c:formatCode>
                <c:ptCount val="10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numCache>
            </c:numRef>
          </c:cat>
          <c:val>
            <c:numRef>
              <c:f>香港マカオ台湾の患者・海外輸入症例・無症状病原体保有者!$CC$29:$CC$1107</c:f>
              <c:numCache>
                <c:formatCode>General</c:formatCode>
                <c:ptCount val="107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pt idx="1040">
                  <c:v>8278371</c:v>
                </c:pt>
                <c:pt idx="1041">
                  <c:v>8295652</c:v>
                </c:pt>
                <c:pt idx="1042">
                  <c:v>8313366</c:v>
                </c:pt>
                <c:pt idx="1043">
                  <c:v>8329008</c:v>
                </c:pt>
                <c:pt idx="1044">
                  <c:v>8343081</c:v>
                </c:pt>
                <c:pt idx="1045">
                  <c:v>8356217</c:v>
                </c:pt>
                <c:pt idx="1046">
                  <c:v>8369226</c:v>
                </c:pt>
                <c:pt idx="1047">
                  <c:v>8379467</c:v>
                </c:pt>
                <c:pt idx="1048">
                  <c:v>8395477</c:v>
                </c:pt>
                <c:pt idx="1049">
                  <c:v>8412200</c:v>
                </c:pt>
                <c:pt idx="1050">
                  <c:v>8427473</c:v>
                </c:pt>
                <c:pt idx="1051">
                  <c:v>8441828</c:v>
                </c:pt>
                <c:pt idx="1052">
                  <c:v>8456104</c:v>
                </c:pt>
                <c:pt idx="1053">
                  <c:v>8470187</c:v>
                </c:pt>
                <c:pt idx="1054">
                  <c:v>8481040</c:v>
                </c:pt>
                <c:pt idx="1055">
                  <c:v>8498195</c:v>
                </c:pt>
                <c:pt idx="1056">
                  <c:v>8515833</c:v>
                </c:pt>
                <c:pt idx="1057">
                  <c:v>8531911</c:v>
                </c:pt>
                <c:pt idx="1058">
                  <c:v>8547315</c:v>
                </c:pt>
                <c:pt idx="1059">
                  <c:v>8562931</c:v>
                </c:pt>
                <c:pt idx="1060">
                  <c:v>8578053</c:v>
                </c:pt>
                <c:pt idx="1061">
                  <c:v>8588414</c:v>
                </c:pt>
                <c:pt idx="1062">
                  <c:v>8605539</c:v>
                </c:pt>
                <c:pt idx="1063">
                  <c:v>8624680</c:v>
                </c:pt>
                <c:pt idx="1064">
                  <c:v>8644555</c:v>
                </c:pt>
                <c:pt idx="1065">
                  <c:v>8663616</c:v>
                </c:pt>
                <c:pt idx="1066">
                  <c:v>8681672</c:v>
                </c:pt>
                <c:pt idx="1067">
                  <c:v>8699400</c:v>
                </c:pt>
                <c:pt idx="1068">
                  <c:v>8713634</c:v>
                </c:pt>
                <c:pt idx="1069">
                  <c:v>8738114</c:v>
                </c:pt>
                <c:pt idx="1070">
                  <c:v>8766272</c:v>
                </c:pt>
                <c:pt idx="1071">
                  <c:v>8794212</c:v>
                </c:pt>
                <c:pt idx="1072">
                  <c:v>8821620</c:v>
                </c:pt>
                <c:pt idx="1073">
                  <c:v>8847360</c:v>
                </c:pt>
                <c:pt idx="1074">
                  <c:v>8872746</c:v>
                </c:pt>
                <c:pt idx="1075">
                  <c:v>8889346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香港マカオ台湾の患者・海外輸入症例・無症状病原体保有者!$CB$29:$CB$1107</c:f>
              <c:numCache>
                <c:formatCode>m"月"d"日"</c:formatCode>
                <c:ptCount val="10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numCache>
            </c:numRef>
          </c:cat>
          <c:val>
            <c:numRef>
              <c:f>香港マカオ台湾の患者・海外輸入症例・無症状病原体保有者!$CD$29:$CD$1107</c:f>
              <c:numCache>
                <c:formatCode>General</c:formatCode>
                <c:ptCount val="10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pt idx="1040">
                  <c:v>13742</c:v>
                </c:pt>
                <c:pt idx="1041">
                  <c:v>13742</c:v>
                </c:pt>
                <c:pt idx="1042">
                  <c:v>13742</c:v>
                </c:pt>
                <c:pt idx="1043">
                  <c:v>13742</c:v>
                </c:pt>
                <c:pt idx="1044">
                  <c:v>13742</c:v>
                </c:pt>
                <c:pt idx="1045">
                  <c:v>13742</c:v>
                </c:pt>
                <c:pt idx="1046">
                  <c:v>13742</c:v>
                </c:pt>
                <c:pt idx="1047">
                  <c:v>13742</c:v>
                </c:pt>
                <c:pt idx="1048">
                  <c:v>13742</c:v>
                </c:pt>
                <c:pt idx="1049">
                  <c:v>13742</c:v>
                </c:pt>
                <c:pt idx="1050">
                  <c:v>13742</c:v>
                </c:pt>
                <c:pt idx="1051">
                  <c:v>13742</c:v>
                </c:pt>
                <c:pt idx="1052">
                  <c:v>13742</c:v>
                </c:pt>
                <c:pt idx="1053">
                  <c:v>13742</c:v>
                </c:pt>
                <c:pt idx="1054">
                  <c:v>13742</c:v>
                </c:pt>
                <c:pt idx="1055">
                  <c:v>13742</c:v>
                </c:pt>
                <c:pt idx="1056">
                  <c:v>13742</c:v>
                </c:pt>
                <c:pt idx="1057">
                  <c:v>13742</c:v>
                </c:pt>
                <c:pt idx="1058">
                  <c:v>13742</c:v>
                </c:pt>
                <c:pt idx="1059">
                  <c:v>13742</c:v>
                </c:pt>
                <c:pt idx="1060">
                  <c:v>13742</c:v>
                </c:pt>
                <c:pt idx="1061">
                  <c:v>13742</c:v>
                </c:pt>
                <c:pt idx="1062">
                  <c:v>13742</c:v>
                </c:pt>
                <c:pt idx="1063">
                  <c:v>13742</c:v>
                </c:pt>
                <c:pt idx="1064">
                  <c:v>13742</c:v>
                </c:pt>
                <c:pt idx="1065">
                  <c:v>13742</c:v>
                </c:pt>
                <c:pt idx="1066">
                  <c:v>13742</c:v>
                </c:pt>
                <c:pt idx="1067">
                  <c:v>13742</c:v>
                </c:pt>
                <c:pt idx="1068">
                  <c:v>13742</c:v>
                </c:pt>
                <c:pt idx="1069">
                  <c:v>13742</c:v>
                </c:pt>
                <c:pt idx="1070">
                  <c:v>13742</c:v>
                </c:pt>
                <c:pt idx="1071">
                  <c:v>13742</c:v>
                </c:pt>
                <c:pt idx="1072">
                  <c:v>13742</c:v>
                </c:pt>
                <c:pt idx="1073">
                  <c:v>13742</c:v>
                </c:pt>
                <c:pt idx="1074">
                  <c:v>13742</c:v>
                </c:pt>
                <c:pt idx="107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香港マカオ台湾の患者・海外輸入症例・無症状病原体保有者!$CB$29:$CB$1107</c:f>
              <c:numCache>
                <c:formatCode>m"月"d"日"</c:formatCode>
                <c:ptCount val="10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numCache>
            </c:numRef>
          </c:cat>
          <c:val>
            <c:numRef>
              <c:f>香港マカオ台湾の患者・海外輸入症例・無症状病原体保有者!$CE$29:$CE$1107</c:f>
              <c:numCache>
                <c:formatCode>General</c:formatCode>
                <c:ptCount val="10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0">
                  <c:v>14276</c:v>
                </c:pt>
                <c:pt idx="1041">
                  <c:v>14297</c:v>
                </c:pt>
                <c:pt idx="1042">
                  <c:v>14334</c:v>
                </c:pt>
                <c:pt idx="1043">
                  <c:v>14387</c:v>
                </c:pt>
                <c:pt idx="1044">
                  <c:v>14416</c:v>
                </c:pt>
                <c:pt idx="1045">
                  <c:v>14449</c:v>
                </c:pt>
                <c:pt idx="1046">
                  <c:v>14478</c:v>
                </c:pt>
                <c:pt idx="1047">
                  <c:v>14500</c:v>
                </c:pt>
                <c:pt idx="1048">
                  <c:v>14522</c:v>
                </c:pt>
                <c:pt idx="1049">
                  <c:v>14548</c:v>
                </c:pt>
                <c:pt idx="1050">
                  <c:v>14585</c:v>
                </c:pt>
                <c:pt idx="1051">
                  <c:v>14617</c:v>
                </c:pt>
                <c:pt idx="1052">
                  <c:v>14641</c:v>
                </c:pt>
                <c:pt idx="1053">
                  <c:v>14679</c:v>
                </c:pt>
                <c:pt idx="1054">
                  <c:v>14710</c:v>
                </c:pt>
                <c:pt idx="1055">
                  <c:v>14722</c:v>
                </c:pt>
                <c:pt idx="1056">
                  <c:v>14759</c:v>
                </c:pt>
                <c:pt idx="1057">
                  <c:v>14796</c:v>
                </c:pt>
                <c:pt idx="1058">
                  <c:v>14820</c:v>
                </c:pt>
                <c:pt idx="1059">
                  <c:v>14860</c:v>
                </c:pt>
                <c:pt idx="1060">
                  <c:v>14890</c:v>
                </c:pt>
                <c:pt idx="1061">
                  <c:v>14913</c:v>
                </c:pt>
                <c:pt idx="1062">
                  <c:v>14931</c:v>
                </c:pt>
                <c:pt idx="1063">
                  <c:v>14958</c:v>
                </c:pt>
                <c:pt idx="1064">
                  <c:v>14999</c:v>
                </c:pt>
                <c:pt idx="1065">
                  <c:v>15039</c:v>
                </c:pt>
                <c:pt idx="1066">
                  <c:v>15075</c:v>
                </c:pt>
                <c:pt idx="1067">
                  <c:v>15099</c:v>
                </c:pt>
                <c:pt idx="1068">
                  <c:v>15113</c:v>
                </c:pt>
                <c:pt idx="1069">
                  <c:v>15120</c:v>
                </c:pt>
                <c:pt idx="1070">
                  <c:v>15145</c:v>
                </c:pt>
                <c:pt idx="1071">
                  <c:v>15181</c:v>
                </c:pt>
                <c:pt idx="1072">
                  <c:v>15215</c:v>
                </c:pt>
                <c:pt idx="1073">
                  <c:v>15253</c:v>
                </c:pt>
                <c:pt idx="1074">
                  <c:v>15273</c:v>
                </c:pt>
                <c:pt idx="1075">
                  <c:v>15299</c:v>
                </c:pt>
                <c:pt idx="1076">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9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6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香港マカオ台湾の患者・海外輸入症例・無症状病原体保有者!$CL$29:$CL$1107</c:f>
              <c:numCache>
                <c:formatCode>m"月"d"日"</c:formatCode>
                <c:ptCount val="107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numCache>
            </c:numRef>
          </c:cat>
          <c:val>
            <c:numRef>
              <c:f>香港マカオ台湾の患者・海外輸入症例・無症状病原体保有者!$CM$29:$CM$1107</c:f>
              <c:numCache>
                <c:formatCode>General</c:formatCode>
                <c:ptCount val="107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pt idx="1061">
                  <c:v>39</c:v>
                </c:pt>
                <c:pt idx="1062">
                  <c:v>33</c:v>
                </c:pt>
                <c:pt idx="1063">
                  <c:v>50</c:v>
                </c:pt>
                <c:pt idx="1064">
                  <c:v>34</c:v>
                </c:pt>
                <c:pt idx="1065">
                  <c:v>46</c:v>
                </c:pt>
                <c:pt idx="1066">
                  <c:v>39</c:v>
                </c:pt>
                <c:pt idx="1067">
                  <c:v>50</c:v>
                </c:pt>
                <c:pt idx="1068">
                  <c:v>47</c:v>
                </c:pt>
                <c:pt idx="1069">
                  <c:v>53</c:v>
                </c:pt>
                <c:pt idx="1070">
                  <c:v>59</c:v>
                </c:pt>
                <c:pt idx="1071">
                  <c:v>62</c:v>
                </c:pt>
                <c:pt idx="1072">
                  <c:v>72</c:v>
                </c:pt>
                <c:pt idx="1073">
                  <c:v>52</c:v>
                </c:pt>
                <c:pt idx="1074">
                  <c:v>62</c:v>
                </c:pt>
                <c:pt idx="1075">
                  <c:v>74</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香港マカオ台湾の患者・海外輸入症例・無症状病原体保有者!$CP$189:$CP$1106</c:f>
              <c:numCache>
                <c:formatCode>m"月"d"日"</c:formatCode>
                <c:ptCount val="91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pt idx="914">
                  <c:v>44927</c:v>
                </c:pt>
                <c:pt idx="915">
                  <c:v>44928</c:v>
                </c:pt>
              </c:numCache>
            </c:numRef>
          </c:cat>
          <c:val>
            <c:numRef>
              <c:f>香港マカオ台湾の患者・海外輸入症例・無症状病原体保有者!$CQ$189:$CQ$1106</c:f>
              <c:numCache>
                <c:formatCode>General</c:formatCode>
                <c:ptCount val="91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pt idx="907">
                  <c:v>50</c:v>
                </c:pt>
                <c:pt idx="908">
                  <c:v>47</c:v>
                </c:pt>
                <c:pt idx="909">
                  <c:v>53</c:v>
                </c:pt>
                <c:pt idx="910">
                  <c:v>59</c:v>
                </c:pt>
                <c:pt idx="911">
                  <c:v>62</c:v>
                </c:pt>
                <c:pt idx="912">
                  <c:v>72</c:v>
                </c:pt>
                <c:pt idx="913">
                  <c:v>52</c:v>
                </c:pt>
                <c:pt idx="914">
                  <c:v>62</c:v>
                </c:pt>
                <c:pt idx="915">
                  <c:v>74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25</xdr:col>
      <xdr:colOff>28866</xdr:colOff>
      <xdr:row>80</xdr:row>
      <xdr:rowOff>127824</xdr:rowOff>
    </xdr:from>
    <xdr:to>
      <xdr:col>31</xdr:col>
      <xdr:colOff>623456</xdr:colOff>
      <xdr:row>92</xdr:row>
      <xdr:rowOff>149595</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128"/>
  <sheetViews>
    <sheetView zoomScale="115" zoomScaleNormal="115" workbookViewId="0">
      <pane xSplit="2" ySplit="5" topLeftCell="AA1101" activePane="bottomRight" state="frozen"/>
      <selection pane="topRight" activeCell="C1" sqref="C1"/>
      <selection pane="bottomLeft" activeCell="A8" sqref="A8"/>
      <selection pane="bottomRight" activeCell="AF1105" sqref="AF1105"/>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44929</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v>44893</v>
      </c>
      <c r="C1070" s="47">
        <v>0</v>
      </c>
      <c r="D1070" s="83"/>
      <c r="E1070" s="104"/>
      <c r="F1070" s="56">
        <v>0</v>
      </c>
      <c r="G1070" s="47">
        <v>3624</v>
      </c>
      <c r="H1070" s="87">
        <f t="shared" ref="H1070:H1079" si="466">+H1069+G1070</f>
        <v>315248</v>
      </c>
      <c r="I1070" s="87">
        <f t="shared" ref="I1070:I1085" si="467">+H1070-M1070-O1070</f>
        <v>33967</v>
      </c>
      <c r="J1070" s="47">
        <v>2</v>
      </c>
      <c r="K1070" s="55">
        <f t="shared" ref="K1070:K1099" si="468">+J1070+K1069</f>
        <v>106</v>
      </c>
      <c r="L1070" s="47">
        <v>0</v>
      </c>
      <c r="M1070" s="87">
        <f t="shared" ref="M1070:M1091" si="469">+L1070+M1069</f>
        <v>5233</v>
      </c>
      <c r="N1070" s="47">
        <v>2786</v>
      </c>
      <c r="O1070" s="87">
        <f t="shared" ref="O1070:O1078" si="470">+N1070+O1069</f>
        <v>276048</v>
      </c>
      <c r="P1070" s="105">
        <f t="shared" ref="P1070:P1099" si="471">+Q1070-Q1069</f>
        <v>321389</v>
      </c>
      <c r="Q1070" s="56">
        <v>12393890</v>
      </c>
      <c r="R1070" s="47">
        <v>225224</v>
      </c>
      <c r="S1070" s="110"/>
      <c r="T1070" s="56">
        <v>1940837</v>
      </c>
      <c r="U1070" s="77"/>
      <c r="W1070" s="1">
        <f t="shared" ref="W1070:W1099" si="472">+B1070</f>
        <v>44893</v>
      </c>
      <c r="X1070" s="113">
        <f t="shared" ref="X1070:X1099" si="473">+G1070</f>
        <v>3624</v>
      </c>
      <c r="Y1070">
        <f t="shared" ref="Y1070:Y1099" si="474">+H1070</f>
        <v>315248</v>
      </c>
      <c r="Z1070" s="114">
        <f t="shared" ref="Z1070:Z1099" si="475">+B1070</f>
        <v>44893</v>
      </c>
      <c r="AA1070">
        <f t="shared" ref="AA1070:AA1099" si="476">+L1070</f>
        <v>0</v>
      </c>
      <c r="AB1070">
        <f t="shared" ref="AB1070:AB1099" si="477">+M1070</f>
        <v>5233</v>
      </c>
      <c r="AE1070" s="1">
        <f t="shared" ref="AE1070:AE1099" si="478">+B1070</f>
        <v>44893</v>
      </c>
      <c r="AF1070" s="259">
        <f>+G1070-香港マカオ台湾の患者・海外輸入症例・無症状病原体保有者!B1069</f>
        <v>3561</v>
      </c>
    </row>
    <row r="1071" spans="2:32" x14ac:dyDescent="0.55000000000000004">
      <c r="B1071" s="201">
        <v>44894</v>
      </c>
      <c r="C1071" s="47">
        <v>0</v>
      </c>
      <c r="D1071" s="83"/>
      <c r="E1071" s="104"/>
      <c r="F1071" s="56">
        <v>0</v>
      </c>
      <c r="G1071" s="47">
        <v>4288</v>
      </c>
      <c r="H1071" s="87">
        <f t="shared" si="466"/>
        <v>319536</v>
      </c>
      <c r="I1071" s="87">
        <f t="shared" si="467"/>
        <v>35616</v>
      </c>
      <c r="J1071" s="47">
        <v>-6</v>
      </c>
      <c r="K1071" s="55">
        <f t="shared" si="468"/>
        <v>100</v>
      </c>
      <c r="L1071" s="47">
        <v>0</v>
      </c>
      <c r="M1071" s="87">
        <f t="shared" si="469"/>
        <v>5233</v>
      </c>
      <c r="N1071" s="47">
        <v>2639</v>
      </c>
      <c r="O1071" s="87">
        <f t="shared" si="470"/>
        <v>278687</v>
      </c>
      <c r="P1071" s="105">
        <f t="shared" si="471"/>
        <v>317469</v>
      </c>
      <c r="Q1071" s="56">
        <v>12711359</v>
      </c>
      <c r="R1071" s="47">
        <v>234635</v>
      </c>
      <c r="S1071" s="110"/>
      <c r="T1071" s="56">
        <v>2018130</v>
      </c>
      <c r="U1071" s="77"/>
      <c r="W1071" s="1">
        <f t="shared" si="472"/>
        <v>44894</v>
      </c>
      <c r="X1071" s="113">
        <f t="shared" si="473"/>
        <v>4288</v>
      </c>
      <c r="Y1071">
        <f t="shared" si="474"/>
        <v>319536</v>
      </c>
      <c r="Z1071" s="114">
        <f t="shared" si="475"/>
        <v>44894</v>
      </c>
      <c r="AA1071">
        <f t="shared" si="476"/>
        <v>0</v>
      </c>
      <c r="AB1071">
        <f t="shared" si="477"/>
        <v>5233</v>
      </c>
      <c r="AE1071" s="1">
        <f t="shared" si="478"/>
        <v>44894</v>
      </c>
      <c r="AF1071" s="259">
        <f>+G1071-香港マカオ台湾の患者・海外輸入症例・無症状病原体保有者!B1070</f>
        <v>4236</v>
      </c>
    </row>
    <row r="1072" spans="2:32" x14ac:dyDescent="0.55000000000000004">
      <c r="B1072" s="201">
        <v>44895</v>
      </c>
      <c r="C1072" s="47">
        <v>0</v>
      </c>
      <c r="D1072" s="83"/>
      <c r="E1072" s="104"/>
      <c r="F1072" s="56">
        <v>0</v>
      </c>
      <c r="G1072" s="47">
        <v>4150</v>
      </c>
      <c r="H1072" s="87">
        <f t="shared" si="466"/>
        <v>323686</v>
      </c>
      <c r="I1072" s="87">
        <f t="shared" si="467"/>
        <v>37347</v>
      </c>
      <c r="J1072" s="47">
        <v>-1</v>
      </c>
      <c r="K1072" s="55">
        <f t="shared" si="468"/>
        <v>99</v>
      </c>
      <c r="L1072" s="47">
        <v>0</v>
      </c>
      <c r="M1072" s="87">
        <f t="shared" si="469"/>
        <v>5233</v>
      </c>
      <c r="N1072" s="47">
        <v>2419</v>
      </c>
      <c r="O1072" s="87">
        <f t="shared" si="470"/>
        <v>281106</v>
      </c>
      <c r="P1072" s="105">
        <f t="shared" si="471"/>
        <v>299917</v>
      </c>
      <c r="Q1072" s="56">
        <v>13011276</v>
      </c>
      <c r="R1072" s="47">
        <v>237048</v>
      </c>
      <c r="S1072" s="110"/>
      <c r="T1072" s="56">
        <v>2074680</v>
      </c>
      <c r="U1072" s="77"/>
      <c r="W1072" s="1">
        <f t="shared" si="472"/>
        <v>44895</v>
      </c>
      <c r="X1072" s="113">
        <f t="shared" si="473"/>
        <v>4150</v>
      </c>
      <c r="Y1072">
        <f t="shared" si="474"/>
        <v>323686</v>
      </c>
      <c r="Z1072" s="114">
        <f t="shared" si="475"/>
        <v>44895</v>
      </c>
      <c r="AA1072">
        <f t="shared" si="476"/>
        <v>0</v>
      </c>
      <c r="AB1072">
        <f t="shared" si="477"/>
        <v>5233</v>
      </c>
      <c r="AE1072" s="1">
        <f t="shared" si="478"/>
        <v>44895</v>
      </c>
      <c r="AF1072" s="259">
        <f>+G1072-香港マカオ台湾の患者・海外輸入症例・無症状病原体保有者!B1071</f>
        <v>4080</v>
      </c>
    </row>
    <row r="1073" spans="2:32" x14ac:dyDescent="0.55000000000000004">
      <c r="B1073" s="201">
        <v>44896</v>
      </c>
      <c r="C1073" s="47">
        <v>0</v>
      </c>
      <c r="D1073" s="83"/>
      <c r="E1073" s="104"/>
      <c r="F1073" s="56">
        <v>0</v>
      </c>
      <c r="G1073" s="47">
        <v>4278</v>
      </c>
      <c r="H1073" s="87">
        <f t="shared" si="466"/>
        <v>327964</v>
      </c>
      <c r="I1073" s="87">
        <f t="shared" si="467"/>
        <v>38748</v>
      </c>
      <c r="J1073" s="47">
        <v>-1</v>
      </c>
      <c r="K1073" s="55">
        <f t="shared" si="468"/>
        <v>98</v>
      </c>
      <c r="L1073" s="47">
        <v>0</v>
      </c>
      <c r="M1073" s="87">
        <f t="shared" si="469"/>
        <v>5233</v>
      </c>
      <c r="N1073" s="47">
        <v>2877</v>
      </c>
      <c r="O1073" s="87">
        <f t="shared" si="470"/>
        <v>283983</v>
      </c>
      <c r="P1073" s="105">
        <f t="shared" si="471"/>
        <v>262237</v>
      </c>
      <c r="Q1073" s="56">
        <v>13273513</v>
      </c>
      <c r="R1073" s="47">
        <v>253944</v>
      </c>
      <c r="S1073" s="110"/>
      <c r="T1073" s="56">
        <v>2076029</v>
      </c>
      <c r="U1073" s="77"/>
      <c r="W1073" s="1">
        <f t="shared" si="472"/>
        <v>44896</v>
      </c>
      <c r="X1073" s="113">
        <f t="shared" si="473"/>
        <v>4278</v>
      </c>
      <c r="Y1073">
        <f t="shared" si="474"/>
        <v>327964</v>
      </c>
      <c r="Z1073" s="114">
        <f t="shared" si="475"/>
        <v>44896</v>
      </c>
      <c r="AA1073">
        <f t="shared" si="476"/>
        <v>0</v>
      </c>
      <c r="AB1073">
        <f t="shared" si="477"/>
        <v>5233</v>
      </c>
      <c r="AE1073" s="1">
        <f t="shared" si="478"/>
        <v>44896</v>
      </c>
      <c r="AF1073" s="259">
        <f>+G1073-香港マカオ台湾の患者・海外輸入症例・無症状病原体保有者!B1072</f>
        <v>4233</v>
      </c>
    </row>
    <row r="1074" spans="2:32" x14ac:dyDescent="0.55000000000000004">
      <c r="B1074" s="201">
        <v>44897</v>
      </c>
      <c r="C1074" s="47">
        <v>0</v>
      </c>
      <c r="D1074" s="83"/>
      <c r="E1074" s="104"/>
      <c r="F1074" s="56">
        <v>0</v>
      </c>
      <c r="G1074" s="47">
        <v>3988</v>
      </c>
      <c r="H1074" s="87">
        <f t="shared" si="466"/>
        <v>331952</v>
      </c>
      <c r="I1074" s="87">
        <f t="shared" si="467"/>
        <v>39358</v>
      </c>
      <c r="J1074" s="47">
        <v>10</v>
      </c>
      <c r="K1074" s="55">
        <f t="shared" si="468"/>
        <v>108</v>
      </c>
      <c r="L1074" s="47">
        <v>0</v>
      </c>
      <c r="M1074" s="87">
        <f t="shared" si="469"/>
        <v>5233</v>
      </c>
      <c r="N1074" s="47">
        <v>3378</v>
      </c>
      <c r="O1074" s="87">
        <f t="shared" si="470"/>
        <v>287361</v>
      </c>
      <c r="P1074" s="105">
        <f t="shared" si="471"/>
        <v>279120</v>
      </c>
      <c r="Q1074" s="56">
        <v>13552633</v>
      </c>
      <c r="R1074" s="47">
        <v>284736</v>
      </c>
      <c r="S1074" s="110"/>
      <c r="T1074" s="56">
        <v>2065908</v>
      </c>
      <c r="U1074" s="77"/>
      <c r="W1074" s="1">
        <f t="shared" si="472"/>
        <v>44897</v>
      </c>
      <c r="X1074" s="113">
        <f t="shared" si="473"/>
        <v>3988</v>
      </c>
      <c r="Y1074">
        <f t="shared" si="474"/>
        <v>331952</v>
      </c>
      <c r="Z1074" s="114">
        <f t="shared" si="475"/>
        <v>44897</v>
      </c>
      <c r="AA1074">
        <f t="shared" si="476"/>
        <v>0</v>
      </c>
      <c r="AB1074">
        <f t="shared" si="477"/>
        <v>5233</v>
      </c>
      <c r="AE1074" s="1">
        <f t="shared" si="478"/>
        <v>44897</v>
      </c>
      <c r="AF1074" s="259">
        <f>+G1074-香港マカオ台湾の患者・海外輸入症例・無症状病原体保有者!B1073</f>
        <v>3933</v>
      </c>
    </row>
    <row r="1075" spans="2:32" x14ac:dyDescent="0.55000000000000004">
      <c r="B1075" s="201">
        <v>44898</v>
      </c>
      <c r="C1075" s="47">
        <v>0</v>
      </c>
      <c r="D1075" s="83"/>
      <c r="E1075" s="104"/>
      <c r="F1075" s="56">
        <v>0</v>
      </c>
      <c r="G1075" s="47">
        <v>4213</v>
      </c>
      <c r="H1075" s="87">
        <f t="shared" si="466"/>
        <v>336165</v>
      </c>
      <c r="I1075" s="87">
        <f t="shared" si="467"/>
        <v>40228</v>
      </c>
      <c r="J1075" s="47">
        <v>3</v>
      </c>
      <c r="K1075" s="55">
        <f t="shared" si="468"/>
        <v>111</v>
      </c>
      <c r="L1075" s="47">
        <v>2</v>
      </c>
      <c r="M1075" s="87">
        <f t="shared" si="469"/>
        <v>5235</v>
      </c>
      <c r="N1075" s="47">
        <v>3341</v>
      </c>
      <c r="O1075" s="87">
        <f t="shared" si="470"/>
        <v>290702</v>
      </c>
      <c r="P1075" s="105">
        <f t="shared" si="471"/>
        <v>245649</v>
      </c>
      <c r="Q1075" s="56">
        <v>13798282</v>
      </c>
      <c r="R1075" s="47">
        <v>286756</v>
      </c>
      <c r="S1075" s="110"/>
      <c r="T1075" s="56">
        <v>2022750</v>
      </c>
      <c r="U1075" s="77"/>
      <c r="W1075" s="1">
        <f t="shared" si="472"/>
        <v>44898</v>
      </c>
      <c r="X1075" s="113">
        <f t="shared" si="473"/>
        <v>4213</v>
      </c>
      <c r="Y1075">
        <f t="shared" si="474"/>
        <v>336165</v>
      </c>
      <c r="Z1075" s="114">
        <f t="shared" si="475"/>
        <v>44898</v>
      </c>
      <c r="AA1075">
        <f t="shared" si="476"/>
        <v>2</v>
      </c>
      <c r="AB1075">
        <f t="shared" si="477"/>
        <v>5235</v>
      </c>
      <c r="AE1075" s="1">
        <f t="shared" si="478"/>
        <v>44898</v>
      </c>
      <c r="AF1075" s="259">
        <f>+G1075-香港マカオ台湾の患者・海外輸入症例・無症状病原体保有者!B1074</f>
        <v>4168</v>
      </c>
    </row>
    <row r="1076" spans="2:32" x14ac:dyDescent="0.55000000000000004">
      <c r="B1076" s="201">
        <v>44899</v>
      </c>
      <c r="C1076" s="47">
        <v>0</v>
      </c>
      <c r="D1076" s="83"/>
      <c r="E1076" s="104"/>
      <c r="F1076" s="56">
        <v>0</v>
      </c>
      <c r="G1076" s="47">
        <v>4318</v>
      </c>
      <c r="H1076" s="87">
        <f t="shared" si="466"/>
        <v>340483</v>
      </c>
      <c r="I1076" s="87">
        <f t="shared" si="467"/>
        <v>40633</v>
      </c>
      <c r="J1076" s="47">
        <v>-5</v>
      </c>
      <c r="K1076" s="55">
        <f t="shared" si="468"/>
        <v>106</v>
      </c>
      <c r="L1076" s="47">
        <v>0</v>
      </c>
      <c r="M1076" s="87">
        <f t="shared" si="469"/>
        <v>5235</v>
      </c>
      <c r="N1076" s="47">
        <v>3913</v>
      </c>
      <c r="O1076" s="87">
        <f t="shared" si="470"/>
        <v>294615</v>
      </c>
      <c r="P1076" s="105">
        <f t="shared" si="471"/>
        <v>242846</v>
      </c>
      <c r="Q1076" s="56">
        <v>14041128</v>
      </c>
      <c r="R1076" s="47">
        <v>281917</v>
      </c>
      <c r="S1076" s="110"/>
      <c r="T1076" s="56">
        <v>1979618</v>
      </c>
      <c r="U1076" s="77"/>
      <c r="W1076" s="1">
        <f t="shared" si="472"/>
        <v>44899</v>
      </c>
      <c r="X1076" s="113">
        <f t="shared" si="473"/>
        <v>4318</v>
      </c>
      <c r="Y1076">
        <f t="shared" si="474"/>
        <v>340483</v>
      </c>
      <c r="Z1076" s="114">
        <f t="shared" si="475"/>
        <v>44899</v>
      </c>
      <c r="AA1076">
        <f t="shared" si="476"/>
        <v>0</v>
      </c>
      <c r="AB1076">
        <f t="shared" si="477"/>
        <v>5235</v>
      </c>
      <c r="AE1076" s="1">
        <f t="shared" si="478"/>
        <v>44899</v>
      </c>
      <c r="AF1076" s="259">
        <f>+G1076-香港マカオ台湾の患者・海外輸入症例・無症状病原体保有者!B1075</f>
        <v>4247</v>
      </c>
    </row>
    <row r="1077" spans="2:32" x14ac:dyDescent="0.55000000000000004">
      <c r="B1077" s="201">
        <v>44900</v>
      </c>
      <c r="C1077" s="47">
        <v>0</v>
      </c>
      <c r="D1077" s="83"/>
      <c r="E1077" s="104"/>
      <c r="F1077" s="56">
        <v>0</v>
      </c>
      <c r="G1077" s="47">
        <v>5046</v>
      </c>
      <c r="H1077" s="87">
        <f t="shared" si="466"/>
        <v>345529</v>
      </c>
      <c r="I1077" s="87">
        <f t="shared" si="467"/>
        <v>42481</v>
      </c>
      <c r="J1077" s="47">
        <v>22</v>
      </c>
      <c r="K1077" s="55">
        <f t="shared" si="468"/>
        <v>128</v>
      </c>
      <c r="L1077" s="47">
        <v>0</v>
      </c>
      <c r="M1077" s="87">
        <f t="shared" si="469"/>
        <v>5235</v>
      </c>
      <c r="N1077" s="47">
        <v>3198</v>
      </c>
      <c r="O1077" s="87">
        <f t="shared" si="470"/>
        <v>297813</v>
      </c>
      <c r="P1077" s="105">
        <f t="shared" si="471"/>
        <v>227790</v>
      </c>
      <c r="Q1077" s="56">
        <v>14268918</v>
      </c>
      <c r="R1077" s="47">
        <v>295532</v>
      </c>
      <c r="S1077" s="110"/>
      <c r="T1077" s="56">
        <v>1908640</v>
      </c>
      <c r="U1077" s="77"/>
      <c r="W1077" s="1">
        <f t="shared" si="472"/>
        <v>44900</v>
      </c>
      <c r="X1077" s="113">
        <f t="shared" si="473"/>
        <v>5046</v>
      </c>
      <c r="Y1077">
        <f t="shared" si="474"/>
        <v>345529</v>
      </c>
      <c r="Z1077" s="114">
        <f t="shared" si="475"/>
        <v>44900</v>
      </c>
      <c r="AA1077">
        <f t="shared" si="476"/>
        <v>0</v>
      </c>
      <c r="AB1077">
        <f t="shared" si="477"/>
        <v>5235</v>
      </c>
      <c r="AE1077" s="1">
        <f t="shared" si="478"/>
        <v>44900</v>
      </c>
      <c r="AF1077" s="259">
        <f>+G1077-香港マカオ台湾の患者・海外輸入症例・無症状病原体保有者!B1076</f>
        <v>4988</v>
      </c>
    </row>
    <row r="1078" spans="2:32" x14ac:dyDescent="0.55000000000000004">
      <c r="B1078" s="201">
        <v>44901</v>
      </c>
      <c r="C1078" s="47">
        <v>0</v>
      </c>
      <c r="D1078" s="83"/>
      <c r="E1078" s="104"/>
      <c r="F1078" s="56">
        <v>0</v>
      </c>
      <c r="G1078" s="47">
        <v>4409</v>
      </c>
      <c r="H1078" s="87">
        <f t="shared" si="466"/>
        <v>349938</v>
      </c>
      <c r="I1078" s="87">
        <f t="shared" si="467"/>
        <v>42955</v>
      </c>
      <c r="J1078" s="47">
        <v>0</v>
      </c>
      <c r="K1078" s="55">
        <f t="shared" si="468"/>
        <v>128</v>
      </c>
      <c r="L1078" s="47">
        <v>0</v>
      </c>
      <c r="M1078" s="87">
        <f t="shared" si="469"/>
        <v>5235</v>
      </c>
      <c r="N1078" s="47">
        <v>3935</v>
      </c>
      <c r="O1078" s="87">
        <f t="shared" si="470"/>
        <v>301748</v>
      </c>
      <c r="P1078" s="105">
        <f t="shared" si="471"/>
        <v>195259</v>
      </c>
      <c r="Q1078" s="56">
        <v>14464177</v>
      </c>
      <c r="R1078" s="47">
        <v>271217</v>
      </c>
      <c r="S1078" s="110"/>
      <c r="T1078" s="56">
        <v>1831208</v>
      </c>
      <c r="U1078" s="77"/>
      <c r="W1078" s="1">
        <f t="shared" si="472"/>
        <v>44901</v>
      </c>
      <c r="X1078" s="113">
        <f t="shared" si="473"/>
        <v>4409</v>
      </c>
      <c r="Y1078">
        <f t="shared" si="474"/>
        <v>349938</v>
      </c>
      <c r="Z1078" s="114">
        <f t="shared" si="475"/>
        <v>44901</v>
      </c>
      <c r="AA1078">
        <f t="shared" si="476"/>
        <v>0</v>
      </c>
      <c r="AB1078">
        <f t="shared" si="477"/>
        <v>5235</v>
      </c>
      <c r="AE1078" s="1">
        <f t="shared" si="478"/>
        <v>44901</v>
      </c>
      <c r="AF1078" s="259">
        <f>+G1078-香港マカオ台湾の患者・海外輸入症例・無症状病原体保有者!B1077</f>
        <v>4351</v>
      </c>
    </row>
    <row r="1079" spans="2:32" x14ac:dyDescent="0.55000000000000004">
      <c r="B1079" s="201">
        <v>44902</v>
      </c>
      <c r="C1079" s="47">
        <v>0</v>
      </c>
      <c r="D1079" s="83"/>
      <c r="E1079" s="104"/>
      <c r="F1079" s="56">
        <v>0</v>
      </c>
      <c r="G1079" s="47">
        <v>4079</v>
      </c>
      <c r="H1079" s="87">
        <f t="shared" si="466"/>
        <v>354017</v>
      </c>
      <c r="I1079" s="87">
        <f t="shared" si="467"/>
        <v>43266</v>
      </c>
      <c r="J1079" s="47">
        <v>10</v>
      </c>
      <c r="K1079" s="55">
        <f t="shared" si="468"/>
        <v>138</v>
      </c>
      <c r="L1079" s="47">
        <v>0</v>
      </c>
      <c r="M1079" s="87">
        <f t="shared" si="469"/>
        <v>5235</v>
      </c>
      <c r="N1079" s="47">
        <v>3767</v>
      </c>
      <c r="O1079" s="268">
        <f>+N1079+O1078+1</f>
        <v>305516</v>
      </c>
      <c r="P1079" s="105">
        <f t="shared" si="471"/>
        <v>188563</v>
      </c>
      <c r="Q1079" s="56">
        <v>14652740</v>
      </c>
      <c r="R1079" s="47">
        <v>306770</v>
      </c>
      <c r="S1079" s="110"/>
      <c r="T1079" s="56">
        <v>1711455</v>
      </c>
      <c r="U1079" s="77"/>
      <c r="W1079" s="1">
        <f t="shared" si="472"/>
        <v>44902</v>
      </c>
      <c r="X1079" s="113">
        <f t="shared" si="473"/>
        <v>4079</v>
      </c>
      <c r="Y1079">
        <f t="shared" si="474"/>
        <v>354017</v>
      </c>
      <c r="Z1079" s="114">
        <f t="shared" si="475"/>
        <v>44902</v>
      </c>
      <c r="AA1079">
        <f t="shared" si="476"/>
        <v>0</v>
      </c>
      <c r="AB1079">
        <f t="shared" si="477"/>
        <v>5235</v>
      </c>
      <c r="AE1079" s="1">
        <f t="shared" si="478"/>
        <v>44902</v>
      </c>
      <c r="AF1079" s="259">
        <f>+G1079-香港マカオ台湾の患者・海外輸入症例・無症状病原体保有者!B1078</f>
        <v>4031</v>
      </c>
    </row>
    <row r="1080" spans="2:32" x14ac:dyDescent="0.55000000000000004">
      <c r="B1080" s="201">
        <v>44903</v>
      </c>
      <c r="C1080" s="47">
        <v>0</v>
      </c>
      <c r="D1080" s="83"/>
      <c r="E1080" s="104"/>
      <c r="F1080" s="56">
        <v>0</v>
      </c>
      <c r="G1080" s="47">
        <v>3637</v>
      </c>
      <c r="H1080" s="87">
        <f>+H1079+G1080-2</f>
        <v>357652</v>
      </c>
      <c r="I1080" s="87">
        <f t="shared" si="467"/>
        <v>43158</v>
      </c>
      <c r="J1080" s="47">
        <v>5</v>
      </c>
      <c r="K1080" s="55">
        <f t="shared" si="468"/>
        <v>143</v>
      </c>
      <c r="L1080" s="47">
        <v>0</v>
      </c>
      <c r="M1080" s="87">
        <f t="shared" si="469"/>
        <v>5235</v>
      </c>
      <c r="N1080" s="47">
        <v>3743</v>
      </c>
      <c r="O1080" s="87">
        <f t="shared" ref="O1080:O1099" si="479">+N1080+O1079</f>
        <v>309259</v>
      </c>
      <c r="P1080" s="105">
        <f t="shared" si="471"/>
        <v>133803</v>
      </c>
      <c r="Q1080" s="56">
        <v>14786543</v>
      </c>
      <c r="R1080" s="47">
        <v>384691</v>
      </c>
      <c r="S1080" s="110"/>
      <c r="T1080" s="56">
        <v>1459212</v>
      </c>
      <c r="U1080" s="77"/>
      <c r="W1080" s="1">
        <f t="shared" si="472"/>
        <v>44903</v>
      </c>
      <c r="X1080" s="113">
        <f t="shared" si="473"/>
        <v>3637</v>
      </c>
      <c r="Y1080">
        <f t="shared" si="474"/>
        <v>357652</v>
      </c>
      <c r="Z1080" s="114">
        <f t="shared" si="475"/>
        <v>44903</v>
      </c>
      <c r="AA1080">
        <f t="shared" si="476"/>
        <v>0</v>
      </c>
      <c r="AB1080">
        <f t="shared" si="477"/>
        <v>5235</v>
      </c>
      <c r="AE1080" s="1">
        <f t="shared" si="478"/>
        <v>44903</v>
      </c>
      <c r="AF1080" s="259">
        <f>+G1080-香港マカオ台湾の患者・海外輸入症例・無症状病原体保有者!B1079</f>
        <v>3588</v>
      </c>
    </row>
    <row r="1081" spans="2:32" x14ac:dyDescent="0.55000000000000004">
      <c r="B1081" s="201">
        <v>44904</v>
      </c>
      <c r="C1081" s="47">
        <v>0</v>
      </c>
      <c r="D1081" s="83"/>
      <c r="E1081" s="104"/>
      <c r="F1081" s="56">
        <v>0</v>
      </c>
      <c r="G1081" s="47">
        <v>3082</v>
      </c>
      <c r="H1081" s="87">
        <f>+H1080+G1081</f>
        <v>360734</v>
      </c>
      <c r="I1081" s="87">
        <f t="shared" si="467"/>
        <v>41559</v>
      </c>
      <c r="J1081" s="47">
        <v>16</v>
      </c>
      <c r="K1081" s="55">
        <f t="shared" si="468"/>
        <v>159</v>
      </c>
      <c r="L1081" s="47">
        <v>0</v>
      </c>
      <c r="M1081" s="87">
        <f t="shared" si="469"/>
        <v>5235</v>
      </c>
      <c r="N1081" s="47">
        <v>4681</v>
      </c>
      <c r="O1081" s="87">
        <f t="shared" si="479"/>
        <v>313940</v>
      </c>
      <c r="P1081" s="105">
        <f t="shared" si="471"/>
        <v>90004</v>
      </c>
      <c r="Q1081" s="56">
        <v>14876547</v>
      </c>
      <c r="R1081" s="47">
        <v>318439</v>
      </c>
      <c r="S1081" s="110"/>
      <c r="T1081" s="56">
        <v>1230253</v>
      </c>
      <c r="U1081" s="77"/>
      <c r="W1081" s="1">
        <f t="shared" si="472"/>
        <v>44904</v>
      </c>
      <c r="X1081" s="113">
        <f t="shared" si="473"/>
        <v>3082</v>
      </c>
      <c r="Y1081">
        <f t="shared" si="474"/>
        <v>360734</v>
      </c>
      <c r="Z1081" s="114">
        <f t="shared" si="475"/>
        <v>44904</v>
      </c>
      <c r="AA1081">
        <f t="shared" si="476"/>
        <v>0</v>
      </c>
      <c r="AB1081">
        <f t="shared" si="477"/>
        <v>5235</v>
      </c>
      <c r="AE1081" s="1">
        <f t="shared" si="478"/>
        <v>44904</v>
      </c>
      <c r="AF1081" s="259">
        <f>+G1081-香港マカオ台湾の患者・海外輸入症例・無症状病原体保有者!B1080</f>
        <v>3034</v>
      </c>
    </row>
    <row r="1082" spans="2:32" x14ac:dyDescent="0.55000000000000004">
      <c r="B1082" s="201">
        <v>44905</v>
      </c>
      <c r="C1082" s="47">
        <v>0</v>
      </c>
      <c r="D1082" s="83"/>
      <c r="E1082" s="104"/>
      <c r="F1082" s="56">
        <v>1</v>
      </c>
      <c r="G1082" s="47">
        <v>2338</v>
      </c>
      <c r="H1082" s="87">
        <f>+H1081+G1082</f>
        <v>363072</v>
      </c>
      <c r="I1082" s="87">
        <f t="shared" si="467"/>
        <v>39391</v>
      </c>
      <c r="J1082" s="47">
        <v>-4</v>
      </c>
      <c r="K1082" s="55">
        <f t="shared" si="468"/>
        <v>155</v>
      </c>
      <c r="L1082" s="47">
        <v>0</v>
      </c>
      <c r="M1082" s="87">
        <f t="shared" si="469"/>
        <v>5235</v>
      </c>
      <c r="N1082" s="47">
        <v>4506</v>
      </c>
      <c r="O1082" s="87">
        <f t="shared" si="479"/>
        <v>318446</v>
      </c>
      <c r="P1082" s="105">
        <f t="shared" si="471"/>
        <v>60126</v>
      </c>
      <c r="Q1082" s="56">
        <v>14936673</v>
      </c>
      <c r="R1082" s="47">
        <v>228737</v>
      </c>
      <c r="S1082" s="110"/>
      <c r="T1082" s="56">
        <v>1060781</v>
      </c>
      <c r="U1082" s="77"/>
      <c r="W1082" s="1">
        <f t="shared" si="472"/>
        <v>44905</v>
      </c>
      <c r="X1082" s="113">
        <f t="shared" si="473"/>
        <v>2338</v>
      </c>
      <c r="Y1082">
        <f t="shared" si="474"/>
        <v>363072</v>
      </c>
      <c r="Z1082" s="114">
        <f t="shared" si="475"/>
        <v>44905</v>
      </c>
      <c r="AA1082">
        <f t="shared" si="476"/>
        <v>0</v>
      </c>
      <c r="AB1082">
        <f t="shared" si="477"/>
        <v>5235</v>
      </c>
      <c r="AE1082" s="1">
        <f t="shared" si="478"/>
        <v>44905</v>
      </c>
      <c r="AF1082" s="259">
        <f>+G1082-香港マカオ台湾の患者・海外輸入症例・無症状病原体保有者!B1081</f>
        <v>2270</v>
      </c>
    </row>
    <row r="1083" spans="2:32" x14ac:dyDescent="0.55000000000000004">
      <c r="B1083" s="201">
        <v>44906</v>
      </c>
      <c r="C1083" s="47">
        <v>5</v>
      </c>
      <c r="D1083" s="83"/>
      <c r="E1083" s="104"/>
      <c r="F1083" s="56">
        <v>6</v>
      </c>
      <c r="G1083" s="47">
        <v>2240</v>
      </c>
      <c r="H1083" s="87">
        <f>+H1082+G1083</f>
        <v>365312</v>
      </c>
      <c r="I1083" s="87">
        <f t="shared" si="467"/>
        <v>37968</v>
      </c>
      <c r="J1083" s="47">
        <v>-14</v>
      </c>
      <c r="K1083" s="55">
        <f t="shared" si="468"/>
        <v>141</v>
      </c>
      <c r="L1083" s="47">
        <v>0</v>
      </c>
      <c r="M1083" s="87">
        <f t="shared" si="469"/>
        <v>5235</v>
      </c>
      <c r="N1083" s="47">
        <v>3663</v>
      </c>
      <c r="O1083" s="87">
        <f t="shared" si="479"/>
        <v>322109</v>
      </c>
      <c r="P1083" s="105">
        <f t="shared" si="471"/>
        <v>59632</v>
      </c>
      <c r="Q1083" s="56">
        <v>14996305</v>
      </c>
      <c r="R1083" s="47">
        <v>203892</v>
      </c>
      <c r="S1083" s="110"/>
      <c r="T1083" s="56">
        <v>913759</v>
      </c>
      <c r="U1083" s="77"/>
      <c r="W1083" s="1">
        <f t="shared" si="472"/>
        <v>44906</v>
      </c>
      <c r="X1083" s="113">
        <f t="shared" si="473"/>
        <v>2240</v>
      </c>
      <c r="Y1083">
        <f t="shared" si="474"/>
        <v>365312</v>
      </c>
      <c r="Z1083" s="114">
        <f t="shared" si="475"/>
        <v>44906</v>
      </c>
      <c r="AA1083">
        <f t="shared" si="476"/>
        <v>0</v>
      </c>
      <c r="AB1083">
        <f t="shared" si="477"/>
        <v>5235</v>
      </c>
      <c r="AE1083" s="1">
        <f t="shared" si="478"/>
        <v>44906</v>
      </c>
      <c r="AF1083" s="259">
        <f>+G1083-香港マカオ台湾の患者・海外輸入症例・無症状病原体保有者!B1082</f>
        <v>2171</v>
      </c>
    </row>
    <row r="1084" spans="2:32" x14ac:dyDescent="0.55000000000000004">
      <c r="B1084" s="201">
        <v>44907</v>
      </c>
      <c r="C1084" s="47">
        <v>12</v>
      </c>
      <c r="D1084" s="83"/>
      <c r="E1084" s="104"/>
      <c r="F1084" s="56">
        <v>18</v>
      </c>
      <c r="G1084" s="47">
        <v>2315</v>
      </c>
      <c r="H1084" s="87">
        <f>+H1083+G1084</f>
        <v>367627</v>
      </c>
      <c r="I1084" s="87">
        <f t="shared" si="467"/>
        <v>36340</v>
      </c>
      <c r="J1084" s="47">
        <v>6</v>
      </c>
      <c r="K1084" s="55">
        <f t="shared" si="468"/>
        <v>147</v>
      </c>
      <c r="L1084" s="47">
        <v>0</v>
      </c>
      <c r="M1084" s="87">
        <f t="shared" si="469"/>
        <v>5235</v>
      </c>
      <c r="N1084" s="47">
        <v>3943</v>
      </c>
      <c r="O1084" s="87">
        <f t="shared" si="479"/>
        <v>326052</v>
      </c>
      <c r="P1084" s="105">
        <f t="shared" si="471"/>
        <v>60906</v>
      </c>
      <c r="Q1084" s="56">
        <v>15057211</v>
      </c>
      <c r="R1084" s="47">
        <v>195613</v>
      </c>
      <c r="S1084" s="110"/>
      <c r="T1084" s="56">
        <v>777516</v>
      </c>
      <c r="U1084" s="77"/>
      <c r="W1084" s="1">
        <f t="shared" si="472"/>
        <v>44907</v>
      </c>
      <c r="X1084" s="113">
        <f t="shared" si="473"/>
        <v>2315</v>
      </c>
      <c r="Y1084">
        <f t="shared" si="474"/>
        <v>367627</v>
      </c>
      <c r="Z1084" s="114">
        <f t="shared" si="475"/>
        <v>44907</v>
      </c>
      <c r="AA1084">
        <f t="shared" si="476"/>
        <v>0</v>
      </c>
      <c r="AB1084">
        <f t="shared" si="477"/>
        <v>5235</v>
      </c>
      <c r="AE1084" s="1">
        <f t="shared" si="478"/>
        <v>44907</v>
      </c>
      <c r="AF1084" s="259">
        <f>+G1084-香港マカオ台湾の患者・海外輸入症例・無症状病原体保有者!B1083</f>
        <v>2270</v>
      </c>
    </row>
    <row r="1085" spans="2:32" x14ac:dyDescent="0.55000000000000004">
      <c r="B1085" s="201">
        <v>44908</v>
      </c>
      <c r="C1085" s="47">
        <v>7</v>
      </c>
      <c r="D1085" s="83"/>
      <c r="E1085" s="104"/>
      <c r="F1085" s="56">
        <v>14</v>
      </c>
      <c r="G1085" s="47">
        <v>2291</v>
      </c>
      <c r="H1085" s="87">
        <f t="shared" ref="H1085:H1090" si="480">+H1084+G1085</f>
        <v>369918</v>
      </c>
      <c r="I1085" s="87">
        <f t="shared" si="467"/>
        <v>35274</v>
      </c>
      <c r="J1085" s="47">
        <v>3</v>
      </c>
      <c r="K1085" s="55">
        <f t="shared" si="468"/>
        <v>150</v>
      </c>
      <c r="L1085" s="47">
        <v>0</v>
      </c>
      <c r="M1085" s="87">
        <f t="shared" si="469"/>
        <v>5235</v>
      </c>
      <c r="N1085" s="47">
        <v>3357</v>
      </c>
      <c r="O1085" s="87">
        <f t="shared" si="479"/>
        <v>329409</v>
      </c>
      <c r="P1085" s="105">
        <f t="shared" si="471"/>
        <v>52062</v>
      </c>
      <c r="Q1085" s="56">
        <v>15109273</v>
      </c>
      <c r="R1085" s="47">
        <v>232391</v>
      </c>
      <c r="S1085" s="110"/>
      <c r="T1085" s="56">
        <v>596873</v>
      </c>
      <c r="U1085" s="77"/>
      <c r="W1085" s="1">
        <f t="shared" si="472"/>
        <v>44908</v>
      </c>
      <c r="X1085" s="113">
        <f t="shared" si="473"/>
        <v>2291</v>
      </c>
      <c r="Y1085">
        <f t="shared" si="474"/>
        <v>369918</v>
      </c>
      <c r="Z1085" s="114">
        <f t="shared" si="475"/>
        <v>44908</v>
      </c>
      <c r="AA1085">
        <f t="shared" si="476"/>
        <v>0</v>
      </c>
      <c r="AB1085">
        <f t="shared" si="477"/>
        <v>5235</v>
      </c>
      <c r="AE1085" s="1">
        <f t="shared" si="478"/>
        <v>44908</v>
      </c>
      <c r="AF1085" s="259">
        <f>+G1085-香港マカオ台湾の患者・海外輸入症例・無症状病原体保有者!B1084</f>
        <v>2249</v>
      </c>
    </row>
    <row r="1086" spans="2:32" x14ac:dyDescent="0.55000000000000004">
      <c r="B1086" s="201">
        <v>44909</v>
      </c>
      <c r="C1086" s="47">
        <v>4</v>
      </c>
      <c r="D1086" s="83"/>
      <c r="E1086" s="104"/>
      <c r="F1086" s="56">
        <v>17</v>
      </c>
      <c r="G1086" s="47">
        <v>2000</v>
      </c>
      <c r="H1086" s="87">
        <f t="shared" si="480"/>
        <v>371918</v>
      </c>
      <c r="I1086" s="117">
        <f>+H1086-M1086-O1086-9</f>
        <v>34700</v>
      </c>
      <c r="J1086" s="47">
        <v>17</v>
      </c>
      <c r="K1086" s="55">
        <f t="shared" si="468"/>
        <v>167</v>
      </c>
      <c r="L1086" s="47">
        <v>0</v>
      </c>
      <c r="M1086" s="87">
        <f t="shared" si="469"/>
        <v>5235</v>
      </c>
      <c r="N1086" s="47">
        <v>2565</v>
      </c>
      <c r="O1086" s="87">
        <f t="shared" si="479"/>
        <v>331974</v>
      </c>
      <c r="P1086" s="105">
        <f t="shared" si="471"/>
        <v>51046</v>
      </c>
      <c r="Q1086" s="56">
        <v>15160319</v>
      </c>
      <c r="R1086" s="47">
        <v>127440</v>
      </c>
      <c r="S1086" s="110"/>
      <c r="T1086" s="56">
        <v>519749</v>
      </c>
      <c r="U1086" s="77"/>
      <c r="W1086" s="1">
        <f t="shared" si="472"/>
        <v>44909</v>
      </c>
      <c r="X1086" s="113">
        <f t="shared" si="473"/>
        <v>2000</v>
      </c>
      <c r="Y1086">
        <f t="shared" si="474"/>
        <v>371918</v>
      </c>
      <c r="Z1086" s="114">
        <f t="shared" si="475"/>
        <v>44909</v>
      </c>
      <c r="AA1086">
        <f t="shared" si="476"/>
        <v>0</v>
      </c>
      <c r="AB1086">
        <f t="shared" si="477"/>
        <v>5235</v>
      </c>
      <c r="AE1086" s="1">
        <f t="shared" si="478"/>
        <v>44909</v>
      </c>
      <c r="AF1086" s="259">
        <f>+G1086-香港マカオ台湾の患者・海外輸入症例・無症状病原体保有者!B1085</f>
        <v>1944</v>
      </c>
    </row>
    <row r="1087" spans="2:32" x14ac:dyDescent="0.55000000000000004">
      <c r="B1087" s="201">
        <v>44910</v>
      </c>
      <c r="C1087" s="47">
        <v>2</v>
      </c>
      <c r="D1087" s="83"/>
      <c r="E1087" s="104"/>
      <c r="F1087" s="56">
        <v>19</v>
      </c>
      <c r="G1087" s="47">
        <v>2157</v>
      </c>
      <c r="H1087" s="87">
        <f t="shared" si="480"/>
        <v>374075</v>
      </c>
      <c r="I1087" s="117">
        <f>+H1087-M1087-O1087-14</f>
        <v>34707</v>
      </c>
      <c r="J1087" s="47">
        <v>26</v>
      </c>
      <c r="K1087" s="55">
        <f t="shared" si="468"/>
        <v>193</v>
      </c>
      <c r="L1087" s="47">
        <v>0</v>
      </c>
      <c r="M1087" s="87">
        <f t="shared" si="469"/>
        <v>5235</v>
      </c>
      <c r="N1087" s="47">
        <v>2145</v>
      </c>
      <c r="O1087" s="87">
        <f t="shared" si="479"/>
        <v>334119</v>
      </c>
      <c r="P1087" s="105">
        <f t="shared" si="471"/>
        <v>44923</v>
      </c>
      <c r="Q1087" s="56">
        <v>15205242</v>
      </c>
      <c r="R1087" s="47">
        <v>116701</v>
      </c>
      <c r="S1087" s="110"/>
      <c r="T1087" s="56">
        <v>446786</v>
      </c>
      <c r="U1087" s="77"/>
      <c r="W1087" s="1">
        <f t="shared" si="472"/>
        <v>44910</v>
      </c>
      <c r="X1087" s="113">
        <f t="shared" si="473"/>
        <v>2157</v>
      </c>
      <c r="Y1087">
        <f t="shared" si="474"/>
        <v>374075</v>
      </c>
      <c r="Z1087" s="114">
        <f t="shared" si="475"/>
        <v>44910</v>
      </c>
      <c r="AA1087">
        <f t="shared" si="476"/>
        <v>0</v>
      </c>
      <c r="AB1087">
        <f t="shared" si="477"/>
        <v>5235</v>
      </c>
      <c r="AE1087" s="1">
        <f t="shared" si="478"/>
        <v>44910</v>
      </c>
      <c r="AF1087" s="259">
        <f>+G1087-香港マカオ台湾の患者・海外輸入症例・無症状病原体保有者!B1086</f>
        <v>2091</v>
      </c>
    </row>
    <row r="1088" spans="2:32" x14ac:dyDescent="0.55000000000000004">
      <c r="B1088" s="201">
        <v>44911</v>
      </c>
      <c r="C1088" s="47">
        <v>1</v>
      </c>
      <c r="D1088" s="83"/>
      <c r="E1088" s="104"/>
      <c r="F1088" s="56">
        <v>19</v>
      </c>
      <c r="G1088" s="47">
        <v>2286</v>
      </c>
      <c r="H1088" s="87">
        <f t="shared" si="480"/>
        <v>376361</v>
      </c>
      <c r="I1088" s="117">
        <f>+H1088-M1088-O1088-24</f>
        <v>34334</v>
      </c>
      <c r="J1088" s="47">
        <v>34</v>
      </c>
      <c r="K1088" s="55">
        <f t="shared" si="468"/>
        <v>227</v>
      </c>
      <c r="L1088" s="47">
        <v>0</v>
      </c>
      <c r="M1088" s="87">
        <f t="shared" si="469"/>
        <v>5235</v>
      </c>
      <c r="N1088" s="47">
        <v>2649</v>
      </c>
      <c r="O1088" s="87">
        <f t="shared" si="479"/>
        <v>336768</v>
      </c>
      <c r="P1088" s="105">
        <f t="shared" si="471"/>
        <v>36242</v>
      </c>
      <c r="Q1088" s="56">
        <v>15241484</v>
      </c>
      <c r="R1088" s="47">
        <v>87964</v>
      </c>
      <c r="S1088" s="110"/>
      <c r="T1088" s="56">
        <v>394758</v>
      </c>
      <c r="U1088" s="77"/>
      <c r="W1088" s="1">
        <f t="shared" si="472"/>
        <v>44911</v>
      </c>
      <c r="X1088" s="113">
        <f t="shared" si="473"/>
        <v>2286</v>
      </c>
      <c r="Y1088">
        <f t="shared" si="474"/>
        <v>376361</v>
      </c>
      <c r="Z1088" s="114">
        <f t="shared" si="475"/>
        <v>44911</v>
      </c>
      <c r="AA1088">
        <f t="shared" si="476"/>
        <v>0</v>
      </c>
      <c r="AB1088">
        <f t="shared" si="477"/>
        <v>5235</v>
      </c>
      <c r="AE1088" s="1">
        <f t="shared" si="478"/>
        <v>44911</v>
      </c>
      <c r="AF1088" s="259">
        <f>+G1088-香港マカオ台湾の患者・海外輸入症例・無症状病原体保有者!B1087</f>
        <v>2229</v>
      </c>
    </row>
    <row r="1089" spans="2:32" x14ac:dyDescent="0.55000000000000004">
      <c r="B1089" s="201">
        <v>44912</v>
      </c>
      <c r="C1089" s="47">
        <v>0</v>
      </c>
      <c r="D1089" s="83"/>
      <c r="E1089" s="104"/>
      <c r="F1089" s="56">
        <v>19</v>
      </c>
      <c r="G1089" s="47">
        <v>2097</v>
      </c>
      <c r="H1089" s="87">
        <f t="shared" si="480"/>
        <v>378458</v>
      </c>
      <c r="I1089" s="117">
        <f>+H1089-M1089-O1089-29</f>
        <v>34653</v>
      </c>
      <c r="J1089" s="47">
        <v>15</v>
      </c>
      <c r="K1089" s="55">
        <f t="shared" si="468"/>
        <v>242</v>
      </c>
      <c r="L1089" s="47">
        <v>0</v>
      </c>
      <c r="M1089" s="87">
        <f t="shared" si="469"/>
        <v>5235</v>
      </c>
      <c r="N1089" s="47">
        <v>1773</v>
      </c>
      <c r="O1089" s="87">
        <f t="shared" si="479"/>
        <v>338541</v>
      </c>
      <c r="P1089" s="105">
        <f t="shared" si="471"/>
        <v>32737</v>
      </c>
      <c r="Q1089" s="56">
        <v>15274221</v>
      </c>
      <c r="R1089" s="47">
        <v>68159</v>
      </c>
      <c r="S1089" s="110"/>
      <c r="T1089" s="56">
        <v>358786</v>
      </c>
      <c r="U1089" s="77"/>
      <c r="W1089" s="1">
        <f t="shared" si="472"/>
        <v>44912</v>
      </c>
      <c r="X1089" s="113">
        <f t="shared" si="473"/>
        <v>2097</v>
      </c>
      <c r="Y1089">
        <f t="shared" si="474"/>
        <v>378458</v>
      </c>
      <c r="Z1089" s="114">
        <f t="shared" si="475"/>
        <v>44912</v>
      </c>
      <c r="AA1089">
        <f t="shared" si="476"/>
        <v>0</v>
      </c>
      <c r="AB1089">
        <f t="shared" si="477"/>
        <v>5235</v>
      </c>
      <c r="AE1089" s="1">
        <f t="shared" si="478"/>
        <v>44912</v>
      </c>
      <c r="AF1089" s="259">
        <f>+G1089-香港マカオ台湾の患者・海外輸入症例・無症状病原体保有者!B1088</f>
        <v>2028</v>
      </c>
    </row>
    <row r="1090" spans="2:32" x14ac:dyDescent="0.55000000000000004">
      <c r="B1090" s="201">
        <v>44913</v>
      </c>
      <c r="C1090" s="47">
        <v>1</v>
      </c>
      <c r="D1090" s="83"/>
      <c r="E1090" s="104"/>
      <c r="F1090" s="56">
        <v>20</v>
      </c>
      <c r="G1090" s="47">
        <v>1995</v>
      </c>
      <c r="H1090" s="87">
        <f t="shared" si="480"/>
        <v>380453</v>
      </c>
      <c r="I1090" s="117">
        <f>+H1090-M1090-O1090-33</f>
        <v>35298</v>
      </c>
      <c r="J1090" s="47">
        <v>11</v>
      </c>
      <c r="K1090" s="55">
        <f t="shared" si="468"/>
        <v>253</v>
      </c>
      <c r="L1090" s="47">
        <v>2</v>
      </c>
      <c r="M1090" s="87">
        <f t="shared" si="469"/>
        <v>5237</v>
      </c>
      <c r="N1090" s="47">
        <v>1344</v>
      </c>
      <c r="O1090" s="87">
        <f t="shared" si="479"/>
        <v>339885</v>
      </c>
      <c r="P1090" s="105">
        <f t="shared" si="471"/>
        <v>28428</v>
      </c>
      <c r="Q1090" s="56">
        <v>15302649</v>
      </c>
      <c r="R1090" s="47">
        <v>60777</v>
      </c>
      <c r="S1090" s="110"/>
      <c r="T1090" s="56">
        <v>326199</v>
      </c>
      <c r="U1090" s="77"/>
      <c r="W1090" s="1">
        <f t="shared" si="472"/>
        <v>44913</v>
      </c>
      <c r="X1090" s="113">
        <f t="shared" si="473"/>
        <v>1995</v>
      </c>
      <c r="Y1090">
        <f t="shared" si="474"/>
        <v>380453</v>
      </c>
      <c r="Z1090" s="114">
        <f t="shared" si="475"/>
        <v>44913</v>
      </c>
      <c r="AA1090">
        <f t="shared" si="476"/>
        <v>2</v>
      </c>
      <c r="AB1090">
        <f t="shared" si="477"/>
        <v>5237</v>
      </c>
      <c r="AE1090" s="1">
        <f t="shared" si="478"/>
        <v>44913</v>
      </c>
      <c r="AF1090" s="259">
        <f>+G1090-香港マカオ台湾の患者・海外輸入症例・無症状病原体保有者!B1089</f>
        <v>1918</v>
      </c>
    </row>
    <row r="1091" spans="2:32" x14ac:dyDescent="0.55000000000000004">
      <c r="B1091" s="201">
        <v>44914</v>
      </c>
      <c r="C1091" s="47">
        <v>0</v>
      </c>
      <c r="D1091" s="83"/>
      <c r="E1091" s="104"/>
      <c r="F1091" s="56">
        <v>19</v>
      </c>
      <c r="G1091" s="47">
        <v>2722</v>
      </c>
      <c r="H1091" s="87">
        <f t="shared" ref="H1091:H1100" si="481">+H1090+G1091</f>
        <v>383175</v>
      </c>
      <c r="I1091" s="117">
        <f>+H1091-M1091-O1091-55</f>
        <v>35976</v>
      </c>
      <c r="J1091" s="47">
        <v>23</v>
      </c>
      <c r="K1091" s="55">
        <f t="shared" si="468"/>
        <v>276</v>
      </c>
      <c r="L1091" s="47">
        <v>5</v>
      </c>
      <c r="M1091" s="87">
        <f t="shared" si="469"/>
        <v>5242</v>
      </c>
      <c r="N1091" s="47">
        <v>2017</v>
      </c>
      <c r="O1091" s="87">
        <f t="shared" si="479"/>
        <v>341902</v>
      </c>
      <c r="P1091" s="105">
        <f t="shared" si="471"/>
        <v>26517</v>
      </c>
      <c r="Q1091" s="56">
        <v>15329166</v>
      </c>
      <c r="R1091" s="47">
        <v>61019</v>
      </c>
      <c r="S1091" s="110"/>
      <c r="T1091" s="56">
        <v>291547</v>
      </c>
      <c r="U1091" s="77"/>
      <c r="W1091" s="1">
        <f t="shared" si="472"/>
        <v>44914</v>
      </c>
      <c r="X1091" s="113">
        <f t="shared" si="473"/>
        <v>2722</v>
      </c>
      <c r="Y1091">
        <f t="shared" si="474"/>
        <v>383175</v>
      </c>
      <c r="Z1091" s="114">
        <f t="shared" si="475"/>
        <v>44914</v>
      </c>
      <c r="AA1091">
        <f t="shared" si="476"/>
        <v>5</v>
      </c>
      <c r="AB1091">
        <f t="shared" si="477"/>
        <v>5242</v>
      </c>
      <c r="AE1091" s="1">
        <f t="shared" si="478"/>
        <v>44914</v>
      </c>
      <c r="AF1091" s="259">
        <f>+G1091-香港マカオ台湾の患者・海外輸入症例・無症状病原体保有者!B1090</f>
        <v>2656</v>
      </c>
    </row>
    <row r="1092" spans="2:32" x14ac:dyDescent="0.55000000000000004">
      <c r="B1092" s="201">
        <v>44915</v>
      </c>
      <c r="C1092" s="47">
        <v>12</v>
      </c>
      <c r="D1092" s="83"/>
      <c r="E1092" s="104"/>
      <c r="F1092" s="56">
        <v>31</v>
      </c>
      <c r="G1092" s="47">
        <v>3101</v>
      </c>
      <c r="H1092" s="87">
        <f t="shared" si="481"/>
        <v>386276</v>
      </c>
      <c r="I1092" s="117">
        <f>+H1092-M1092-O1092-68</f>
        <v>37112</v>
      </c>
      <c r="J1092" s="47">
        <v>53</v>
      </c>
      <c r="K1092" s="55">
        <f t="shared" si="468"/>
        <v>329</v>
      </c>
      <c r="L1092" s="47">
        <v>0</v>
      </c>
      <c r="M1092" s="214">
        <f>+L1092+M1091-1</f>
        <v>5241</v>
      </c>
      <c r="N1092" s="47">
        <v>1953</v>
      </c>
      <c r="O1092" s="87">
        <f t="shared" si="479"/>
        <v>343855</v>
      </c>
      <c r="P1092" s="105">
        <f t="shared" si="471"/>
        <v>16043</v>
      </c>
      <c r="Q1092" s="56">
        <v>15345209</v>
      </c>
      <c r="R1092" s="47">
        <v>54918</v>
      </c>
      <c r="S1092" s="110"/>
      <c r="T1092" s="56">
        <v>252610</v>
      </c>
      <c r="U1092" s="77"/>
      <c r="W1092" s="1">
        <f t="shared" si="472"/>
        <v>44915</v>
      </c>
      <c r="X1092" s="113">
        <f t="shared" si="473"/>
        <v>3101</v>
      </c>
      <c r="Y1092">
        <f t="shared" si="474"/>
        <v>386276</v>
      </c>
      <c r="Z1092" s="114">
        <f t="shared" si="475"/>
        <v>44915</v>
      </c>
      <c r="AA1092">
        <f t="shared" si="476"/>
        <v>0</v>
      </c>
      <c r="AB1092">
        <f t="shared" si="477"/>
        <v>5241</v>
      </c>
      <c r="AE1092" s="1">
        <f t="shared" si="478"/>
        <v>44915</v>
      </c>
      <c r="AF1092" s="259">
        <f>+G1092-香港マカオ台湾の患者・海外輸入症例・無症状病原体保有者!B1091</f>
        <v>3049</v>
      </c>
    </row>
    <row r="1093" spans="2:32" x14ac:dyDescent="0.55000000000000004">
      <c r="B1093" s="201">
        <v>44916</v>
      </c>
      <c r="C1093" s="47">
        <v>1</v>
      </c>
      <c r="D1093" s="83"/>
      <c r="E1093" s="104"/>
      <c r="F1093" s="56">
        <v>20</v>
      </c>
      <c r="G1093" s="47">
        <v>3030</v>
      </c>
      <c r="H1093" s="87">
        <f t="shared" si="481"/>
        <v>389306</v>
      </c>
      <c r="I1093" s="117">
        <f>+H1093-M1093-O1093-88</f>
        <v>37770</v>
      </c>
      <c r="J1093" s="47">
        <v>45</v>
      </c>
      <c r="K1093" s="55">
        <f t="shared" si="468"/>
        <v>374</v>
      </c>
      <c r="L1093" s="47">
        <v>0</v>
      </c>
      <c r="M1093" s="87">
        <f t="shared" ref="M1093:M1099" si="482">+L1093+M1092</f>
        <v>5241</v>
      </c>
      <c r="N1093" s="47">
        <v>2352</v>
      </c>
      <c r="O1093" s="87">
        <f t="shared" si="479"/>
        <v>346207</v>
      </c>
      <c r="P1093" s="105">
        <f t="shared" si="471"/>
        <v>15520</v>
      </c>
      <c r="Q1093" s="56">
        <v>15360729</v>
      </c>
      <c r="R1093" s="47">
        <v>56770</v>
      </c>
      <c r="S1093" s="110"/>
      <c r="T1093" s="56">
        <v>211122</v>
      </c>
      <c r="U1093" s="77"/>
      <c r="W1093" s="1">
        <f t="shared" si="472"/>
        <v>44916</v>
      </c>
      <c r="X1093" s="113">
        <f t="shared" si="473"/>
        <v>3030</v>
      </c>
      <c r="Y1093">
        <f t="shared" si="474"/>
        <v>389306</v>
      </c>
      <c r="Z1093" s="114">
        <f t="shared" si="475"/>
        <v>44916</v>
      </c>
      <c r="AA1093">
        <f t="shared" si="476"/>
        <v>0</v>
      </c>
      <c r="AB1093">
        <f t="shared" si="477"/>
        <v>5241</v>
      </c>
      <c r="AE1093" s="1">
        <f t="shared" si="478"/>
        <v>44916</v>
      </c>
      <c r="AF1093" s="259">
        <f>+G1093-香港マカオ台湾の患者・海外輸入症例・無症状病原体保有者!B1092</f>
        <v>2966</v>
      </c>
    </row>
    <row r="1094" spans="2:32" x14ac:dyDescent="0.55000000000000004">
      <c r="B1094" s="201">
        <v>44917</v>
      </c>
      <c r="C1094" s="47">
        <v>3</v>
      </c>
      <c r="D1094" s="83"/>
      <c r="E1094" s="104"/>
      <c r="F1094" s="56">
        <v>23</v>
      </c>
      <c r="G1094" s="47">
        <v>3761</v>
      </c>
      <c r="H1094" s="87">
        <f t="shared" si="481"/>
        <v>393067</v>
      </c>
      <c r="I1094" s="117">
        <f>+H1094-M1094-O1094-114</f>
        <v>39355</v>
      </c>
      <c r="J1094" s="47">
        <v>42</v>
      </c>
      <c r="K1094" s="55">
        <f t="shared" si="468"/>
        <v>416</v>
      </c>
      <c r="L1094" s="47">
        <v>0</v>
      </c>
      <c r="M1094" s="87">
        <f t="shared" si="482"/>
        <v>5241</v>
      </c>
      <c r="N1094" s="47">
        <v>2150</v>
      </c>
      <c r="O1094" s="87">
        <f t="shared" si="479"/>
        <v>348357</v>
      </c>
      <c r="P1094" s="105">
        <f t="shared" si="471"/>
        <v>8560</v>
      </c>
      <c r="Q1094" s="56">
        <v>15369289</v>
      </c>
      <c r="R1094" s="47">
        <v>50372</v>
      </c>
      <c r="S1094" s="110"/>
      <c r="T1094" s="56">
        <v>167935</v>
      </c>
      <c r="U1094" s="77"/>
      <c r="W1094" s="1">
        <f t="shared" si="472"/>
        <v>44917</v>
      </c>
      <c r="X1094" s="113">
        <f t="shared" si="473"/>
        <v>3761</v>
      </c>
      <c r="Y1094">
        <f t="shared" si="474"/>
        <v>393067</v>
      </c>
      <c r="Z1094" s="114">
        <f t="shared" si="475"/>
        <v>44917</v>
      </c>
      <c r="AA1094">
        <f t="shared" si="476"/>
        <v>0</v>
      </c>
      <c r="AB1094">
        <f t="shared" si="477"/>
        <v>5241</v>
      </c>
      <c r="AE1094" s="1">
        <f t="shared" si="478"/>
        <v>44917</v>
      </c>
      <c r="AF1094" s="259">
        <f>+G1094-香港マカオ台湾の患者・海外輸入症例・無症状病原体保有者!B1093</f>
        <v>3696</v>
      </c>
    </row>
    <row r="1095" spans="2:32" x14ac:dyDescent="0.55000000000000004">
      <c r="B1095" s="201">
        <v>44918</v>
      </c>
      <c r="C1095" s="47">
        <v>1</v>
      </c>
      <c r="D1095" s="83"/>
      <c r="E1095" s="104"/>
      <c r="F1095" s="56">
        <v>24</v>
      </c>
      <c r="G1095" s="47">
        <v>4128</v>
      </c>
      <c r="H1095" s="87">
        <f t="shared" si="481"/>
        <v>397195</v>
      </c>
      <c r="I1095" s="117">
        <f>+H1095-M1095-O1095-138</f>
        <v>41699</v>
      </c>
      <c r="J1095" s="47">
        <v>99</v>
      </c>
      <c r="K1095" s="55">
        <f t="shared" si="468"/>
        <v>515</v>
      </c>
      <c r="L1095" s="47">
        <v>0</v>
      </c>
      <c r="M1095" s="87">
        <f t="shared" si="482"/>
        <v>5241</v>
      </c>
      <c r="N1095" s="47">
        <v>1760</v>
      </c>
      <c r="O1095" s="87">
        <f t="shared" si="479"/>
        <v>350117</v>
      </c>
      <c r="P1095" s="105">
        <f t="shared" si="471"/>
        <v>8663</v>
      </c>
      <c r="Q1095" s="56">
        <v>15377952</v>
      </c>
      <c r="R1095" s="47">
        <v>28865</v>
      </c>
      <c r="S1095" s="110"/>
      <c r="T1095" s="56">
        <v>147724</v>
      </c>
      <c r="U1095" s="77"/>
      <c r="W1095" s="1">
        <f t="shared" si="472"/>
        <v>44918</v>
      </c>
      <c r="X1095" s="113">
        <f t="shared" si="473"/>
        <v>4128</v>
      </c>
      <c r="Y1095">
        <f t="shared" si="474"/>
        <v>397195</v>
      </c>
      <c r="Z1095" s="114">
        <f t="shared" si="475"/>
        <v>44918</v>
      </c>
      <c r="AA1095">
        <f t="shared" si="476"/>
        <v>0</v>
      </c>
      <c r="AB1095">
        <f t="shared" si="477"/>
        <v>5241</v>
      </c>
      <c r="AE1095" s="1">
        <f t="shared" si="478"/>
        <v>44918</v>
      </c>
      <c r="AF1095" s="259">
        <f>+G1095-香港マカオ台湾の患者・海外輸入症例・無症状病原体保有者!B1094</f>
        <v>4103</v>
      </c>
    </row>
    <row r="1096" spans="2:32" x14ac:dyDescent="0.55000000000000004">
      <c r="B1096" s="201">
        <v>44919</v>
      </c>
      <c r="C1096" s="47">
        <v>0</v>
      </c>
      <c r="D1096" s="83"/>
      <c r="E1096" s="104"/>
      <c r="F1096" s="56">
        <v>23</v>
      </c>
      <c r="G1096" s="47">
        <v>2983</v>
      </c>
      <c r="H1096" s="87">
        <f t="shared" si="481"/>
        <v>400178</v>
      </c>
      <c r="I1096" s="117">
        <f>+H1096-M1096-O1096-145</f>
        <v>43868</v>
      </c>
      <c r="J1096" s="47">
        <v>96</v>
      </c>
      <c r="K1096" s="55">
        <f t="shared" si="468"/>
        <v>611</v>
      </c>
      <c r="L1096" s="47">
        <v>0</v>
      </c>
      <c r="M1096" s="87">
        <f t="shared" si="482"/>
        <v>5241</v>
      </c>
      <c r="N1096" s="47">
        <v>807</v>
      </c>
      <c r="O1096" s="87">
        <f t="shared" si="479"/>
        <v>350924</v>
      </c>
      <c r="P1096" s="105" t="e">
        <f t="shared" si="471"/>
        <v>#VALUE!</v>
      </c>
      <c r="Q1096" s="56" t="s">
        <v>985</v>
      </c>
      <c r="R1096" s="47" t="s">
        <v>985</v>
      </c>
      <c r="S1096" s="110"/>
      <c r="T1096" s="56" t="s">
        <v>985</v>
      </c>
      <c r="U1096" s="77"/>
      <c r="W1096" s="1">
        <f t="shared" si="472"/>
        <v>44919</v>
      </c>
      <c r="X1096" s="113">
        <f t="shared" si="473"/>
        <v>2983</v>
      </c>
      <c r="Y1096">
        <f t="shared" si="474"/>
        <v>400178</v>
      </c>
      <c r="Z1096" s="114">
        <f t="shared" si="475"/>
        <v>44919</v>
      </c>
      <c r="AA1096">
        <f t="shared" si="476"/>
        <v>0</v>
      </c>
      <c r="AB1096">
        <f t="shared" si="477"/>
        <v>5241</v>
      </c>
      <c r="AE1096" s="1">
        <f t="shared" si="478"/>
        <v>44919</v>
      </c>
      <c r="AF1096" s="259">
        <f>+G1096-香港マカオ台湾の患者・海外輸入症例・無症状病原体保有者!B1095</f>
        <v>2940</v>
      </c>
    </row>
    <row r="1097" spans="2:32" x14ac:dyDescent="0.55000000000000004">
      <c r="B1097" s="201">
        <v>44920</v>
      </c>
      <c r="C1097" s="47">
        <v>0</v>
      </c>
      <c r="D1097" s="83"/>
      <c r="E1097" s="104"/>
      <c r="F1097" s="56">
        <v>23</v>
      </c>
      <c r="G1097" s="47">
        <v>2668</v>
      </c>
      <c r="H1097" s="87">
        <f t="shared" si="481"/>
        <v>402846</v>
      </c>
      <c r="I1097" s="117">
        <f>+H1097-M1097-O1097-154</f>
        <v>45803</v>
      </c>
      <c r="J1097" s="47">
        <v>90</v>
      </c>
      <c r="K1097" s="55">
        <f t="shared" si="468"/>
        <v>701</v>
      </c>
      <c r="L1097" s="47">
        <v>0</v>
      </c>
      <c r="M1097" s="87">
        <f t="shared" si="482"/>
        <v>5241</v>
      </c>
      <c r="N1097" s="47">
        <v>724</v>
      </c>
      <c r="O1097" s="87">
        <f t="shared" si="479"/>
        <v>351648</v>
      </c>
      <c r="P1097" s="105" t="e">
        <f t="shared" si="471"/>
        <v>#VALUE!</v>
      </c>
      <c r="Q1097" s="56" t="s">
        <v>985</v>
      </c>
      <c r="R1097" s="47" t="s">
        <v>985</v>
      </c>
      <c r="S1097" s="110"/>
      <c r="T1097" s="56" t="s">
        <v>985</v>
      </c>
      <c r="U1097" s="77"/>
      <c r="W1097" s="1">
        <f t="shared" si="472"/>
        <v>44920</v>
      </c>
      <c r="X1097" s="113">
        <f t="shared" si="473"/>
        <v>2668</v>
      </c>
      <c r="Y1097">
        <f t="shared" si="474"/>
        <v>402846</v>
      </c>
      <c r="Z1097" s="114">
        <f t="shared" si="475"/>
        <v>44920</v>
      </c>
      <c r="AA1097">
        <f t="shared" si="476"/>
        <v>0</v>
      </c>
      <c r="AB1097">
        <f t="shared" si="477"/>
        <v>5241</v>
      </c>
      <c r="AE1097" s="1">
        <f t="shared" si="478"/>
        <v>44920</v>
      </c>
      <c r="AF1097" s="259">
        <f>+G1097-香港マカオ台湾の患者・海外輸入症例・無症状病原体保有者!B1096</f>
        <v>2637</v>
      </c>
    </row>
    <row r="1098" spans="2:32" x14ac:dyDescent="0.55000000000000004">
      <c r="B1098" s="201">
        <v>44921</v>
      </c>
      <c r="C1098" s="47">
        <v>7</v>
      </c>
      <c r="D1098" s="83"/>
      <c r="E1098" s="104"/>
      <c r="F1098" s="56">
        <v>30</v>
      </c>
      <c r="G1098" s="47">
        <v>4436</v>
      </c>
      <c r="H1098" s="87">
        <f t="shared" si="481"/>
        <v>407282</v>
      </c>
      <c r="I1098" s="117">
        <f>+H1098-M1098-O1098-196</f>
        <v>48549</v>
      </c>
      <c r="J1098" s="47">
        <v>227</v>
      </c>
      <c r="K1098" s="55">
        <f t="shared" si="468"/>
        <v>928</v>
      </c>
      <c r="L1098" s="47">
        <v>1</v>
      </c>
      <c r="M1098" s="87">
        <f t="shared" si="482"/>
        <v>5242</v>
      </c>
      <c r="N1098" s="47">
        <v>1647</v>
      </c>
      <c r="O1098" s="87">
        <f t="shared" si="479"/>
        <v>353295</v>
      </c>
      <c r="P1098" s="105" t="e">
        <f t="shared" si="471"/>
        <v>#VALUE!</v>
      </c>
      <c r="Q1098" s="56" t="s">
        <v>985</v>
      </c>
      <c r="R1098" s="47" t="s">
        <v>985</v>
      </c>
      <c r="S1098" s="110"/>
      <c r="T1098" s="56" t="s">
        <v>985</v>
      </c>
      <c r="U1098" s="77"/>
      <c r="W1098" s="1">
        <f t="shared" si="472"/>
        <v>44921</v>
      </c>
      <c r="X1098" s="113">
        <f t="shared" si="473"/>
        <v>4436</v>
      </c>
      <c r="Y1098">
        <f t="shared" si="474"/>
        <v>407282</v>
      </c>
      <c r="Z1098" s="114">
        <f t="shared" si="475"/>
        <v>44921</v>
      </c>
      <c r="AA1098">
        <f t="shared" si="476"/>
        <v>1</v>
      </c>
      <c r="AB1098">
        <f t="shared" si="477"/>
        <v>5242</v>
      </c>
      <c r="AE1098" s="1">
        <f t="shared" si="478"/>
        <v>44921</v>
      </c>
      <c r="AF1098" s="259">
        <f>+G1098-香港マカオ台湾の患者・海外輸入症例・無症状病原体保有者!B1097</f>
        <v>4388</v>
      </c>
    </row>
    <row r="1099" spans="2:32" x14ac:dyDescent="0.55000000000000004">
      <c r="B1099" s="201">
        <v>44922</v>
      </c>
      <c r="C1099" s="47">
        <v>0</v>
      </c>
      <c r="D1099" s="83"/>
      <c r="E1099" s="104"/>
      <c r="F1099" s="56">
        <v>13</v>
      </c>
      <c r="G1099" s="47">
        <v>5231</v>
      </c>
      <c r="H1099" s="87">
        <f t="shared" si="481"/>
        <v>412513</v>
      </c>
      <c r="I1099" s="117">
        <f>+H1099-M1099-O1099-241</f>
        <v>51850</v>
      </c>
      <c r="J1099" s="47">
        <v>332</v>
      </c>
      <c r="K1099" s="55">
        <f t="shared" si="468"/>
        <v>1260</v>
      </c>
      <c r="L1099" s="47">
        <v>3</v>
      </c>
      <c r="M1099" s="87">
        <f t="shared" si="482"/>
        <v>5245</v>
      </c>
      <c r="N1099" s="47">
        <v>1882</v>
      </c>
      <c r="O1099" s="87">
        <f t="shared" si="479"/>
        <v>355177</v>
      </c>
      <c r="P1099" s="105" t="e">
        <f t="shared" si="471"/>
        <v>#VALUE!</v>
      </c>
      <c r="Q1099" s="56" t="s">
        <v>985</v>
      </c>
      <c r="R1099" s="47" t="s">
        <v>985</v>
      </c>
      <c r="S1099" s="110"/>
      <c r="T1099" s="56" t="s">
        <v>985</v>
      </c>
      <c r="U1099" s="77"/>
      <c r="W1099" s="1">
        <f t="shared" si="472"/>
        <v>44922</v>
      </c>
      <c r="X1099" s="113">
        <f t="shared" si="473"/>
        <v>5231</v>
      </c>
      <c r="Y1099">
        <f t="shared" si="474"/>
        <v>412513</v>
      </c>
      <c r="Z1099" s="114">
        <f t="shared" si="475"/>
        <v>44922</v>
      </c>
      <c r="AA1099">
        <f t="shared" si="476"/>
        <v>3</v>
      </c>
      <c r="AB1099">
        <f t="shared" si="477"/>
        <v>5245</v>
      </c>
      <c r="AE1099" s="1">
        <f t="shared" si="478"/>
        <v>44922</v>
      </c>
      <c r="AF1099" s="259">
        <f>+G1099-香港マカオ台湾の患者・海外輸入症例・無症状病原体保有者!B1098</f>
        <v>5136</v>
      </c>
    </row>
    <row r="1100" spans="2:32" x14ac:dyDescent="0.55000000000000004">
      <c r="B1100" s="201">
        <v>44923</v>
      </c>
      <c r="C1100" s="47">
        <v>40</v>
      </c>
      <c r="D1100" s="83"/>
      <c r="E1100" s="104"/>
      <c r="F1100" s="56">
        <v>51</v>
      </c>
      <c r="G1100" s="47">
        <v>5102</v>
      </c>
      <c r="H1100" s="87">
        <f t="shared" si="481"/>
        <v>417615</v>
      </c>
      <c r="I1100" s="117">
        <f>+H1100-M1100-O1100-272</f>
        <v>55000</v>
      </c>
      <c r="J1100" s="47">
        <v>351</v>
      </c>
      <c r="K1100" s="55">
        <f t="shared" ref="K1100:K1101" si="483">+J1100+K1099</f>
        <v>1611</v>
      </c>
      <c r="L1100" s="47">
        <v>1</v>
      </c>
      <c r="M1100" s="87">
        <f t="shared" ref="M1100:M1101" si="484">+L1100+M1099</f>
        <v>5246</v>
      </c>
      <c r="N1100" s="47">
        <v>1920</v>
      </c>
      <c r="O1100" s="87">
        <f t="shared" ref="O1100" si="485">+N1100+O1099</f>
        <v>357097</v>
      </c>
      <c r="P1100" s="105" t="e">
        <f t="shared" ref="P1100" si="486">+Q1100-Q1099</f>
        <v>#VALUE!</v>
      </c>
      <c r="Q1100" s="56" t="s">
        <v>985</v>
      </c>
      <c r="R1100" s="47" t="s">
        <v>985</v>
      </c>
      <c r="S1100" s="110"/>
      <c r="T1100" s="56" t="s">
        <v>985</v>
      </c>
      <c r="U1100" s="77"/>
      <c r="W1100" s="1">
        <f t="shared" ref="W1100" si="487">+B1100</f>
        <v>44923</v>
      </c>
      <c r="X1100" s="113">
        <f t="shared" ref="X1100" si="488">+G1100</f>
        <v>5102</v>
      </c>
      <c r="Y1100">
        <f t="shared" ref="Y1100" si="489">+H1100</f>
        <v>417615</v>
      </c>
      <c r="Z1100" s="114">
        <f t="shared" ref="Z1100" si="490">+B1100</f>
        <v>44923</v>
      </c>
      <c r="AA1100">
        <f t="shared" ref="AA1100" si="491">+L1100</f>
        <v>1</v>
      </c>
      <c r="AB1100">
        <f t="shared" ref="AB1100" si="492">+M1100</f>
        <v>5246</v>
      </c>
      <c r="AE1100" s="1">
        <f t="shared" ref="AE1100" si="493">+B1100</f>
        <v>44923</v>
      </c>
      <c r="AF1100" s="259">
        <f>+G1100-香港マカオ台湾の患者・海外輸入症例・無症状病原体保有者!B1099</f>
        <v>5080</v>
      </c>
    </row>
    <row r="1101" spans="2:32" x14ac:dyDescent="0.55000000000000004">
      <c r="B1101" s="201">
        <v>44924</v>
      </c>
      <c r="C1101" s="47">
        <v>1</v>
      </c>
      <c r="D1101" s="83"/>
      <c r="E1101" s="104"/>
      <c r="F1101" s="56">
        <v>16</v>
      </c>
      <c r="G1101" s="47">
        <v>5515</v>
      </c>
      <c r="H1101" s="87">
        <f t="shared" ref="H1101" si="494">+H1100+G1101</f>
        <v>423130</v>
      </c>
      <c r="I1101" s="117">
        <f>+H1101-M1101-O1101-311</f>
        <v>58189</v>
      </c>
      <c r="J1101" s="47">
        <v>355</v>
      </c>
      <c r="K1101" s="55">
        <f t="shared" si="483"/>
        <v>1966</v>
      </c>
      <c r="L1101" s="47">
        <v>1</v>
      </c>
      <c r="M1101" s="87">
        <f t="shared" si="484"/>
        <v>5247</v>
      </c>
      <c r="N1101" s="47">
        <v>2286</v>
      </c>
      <c r="O1101" s="87">
        <f t="shared" ref="O1101" si="495">+N1101+O1100</f>
        <v>359383</v>
      </c>
      <c r="P1101" s="105" t="e">
        <f t="shared" ref="P1101" si="496">+Q1101-Q1100</f>
        <v>#VALUE!</v>
      </c>
      <c r="Q1101" s="56" t="s">
        <v>985</v>
      </c>
      <c r="R1101" s="47" t="s">
        <v>985</v>
      </c>
      <c r="S1101" s="110"/>
      <c r="T1101" s="56" t="s">
        <v>985</v>
      </c>
      <c r="U1101" s="77"/>
      <c r="W1101" s="1">
        <f t="shared" ref="W1101" si="497">+B1101</f>
        <v>44924</v>
      </c>
      <c r="X1101" s="113">
        <f t="shared" ref="X1101" si="498">+G1101</f>
        <v>5515</v>
      </c>
      <c r="Y1101">
        <f t="shared" ref="Y1101" si="499">+H1101</f>
        <v>423130</v>
      </c>
      <c r="Z1101" s="114">
        <f t="shared" ref="Z1101" si="500">+B1101</f>
        <v>44924</v>
      </c>
      <c r="AA1101">
        <f t="shared" ref="AA1101" si="501">+L1101</f>
        <v>1</v>
      </c>
      <c r="AB1101">
        <f t="shared" ref="AB1101" si="502">+M1101</f>
        <v>5247</v>
      </c>
      <c r="AE1101" s="1">
        <f t="shared" ref="AE1101" si="503">+B1101</f>
        <v>44924</v>
      </c>
      <c r="AF1101" s="259">
        <f>+G1101-香港マカオ台湾の患者・海外輸入症例・無症状病原体保有者!B1100</f>
        <v>5491</v>
      </c>
    </row>
    <row r="1102" spans="2:32" x14ac:dyDescent="0.55000000000000004">
      <c r="B1102" s="201">
        <v>44925</v>
      </c>
      <c r="C1102" s="47">
        <v>24</v>
      </c>
      <c r="D1102" s="83"/>
      <c r="E1102" s="104"/>
      <c r="F1102" s="56">
        <v>39</v>
      </c>
      <c r="G1102" s="47">
        <v>7204</v>
      </c>
      <c r="H1102" s="87">
        <f t="shared" ref="H1102" si="504">+H1101+G1102</f>
        <v>430334</v>
      </c>
      <c r="I1102" s="117">
        <f>+H1102-M1102-O1102-338</f>
        <v>62386</v>
      </c>
      <c r="J1102" s="47">
        <v>450</v>
      </c>
      <c r="K1102" s="55">
        <f t="shared" ref="K1102:K1103" si="505">+J1102+K1101</f>
        <v>2416</v>
      </c>
      <c r="L1102" s="47">
        <v>1</v>
      </c>
      <c r="M1102" s="87">
        <f t="shared" ref="M1102:M1103" si="506">+L1102+M1101</f>
        <v>5248</v>
      </c>
      <c r="N1102" s="47">
        <v>2979</v>
      </c>
      <c r="O1102" s="87">
        <f t="shared" ref="O1102" si="507">+N1102+O1101</f>
        <v>362362</v>
      </c>
      <c r="P1102" s="105" t="e">
        <f t="shared" ref="P1102" si="508">+Q1102-Q1101</f>
        <v>#VALUE!</v>
      </c>
      <c r="Q1102" s="56" t="s">
        <v>985</v>
      </c>
      <c r="R1102" s="47" t="s">
        <v>985</v>
      </c>
      <c r="S1102" s="110"/>
      <c r="T1102" s="56" t="s">
        <v>985</v>
      </c>
      <c r="U1102" s="77"/>
      <c r="W1102" s="1">
        <f t="shared" ref="W1102" si="509">+B1102</f>
        <v>44925</v>
      </c>
      <c r="X1102" s="113">
        <f t="shared" ref="X1102" si="510">+G1102</f>
        <v>7204</v>
      </c>
      <c r="Y1102">
        <f t="shared" ref="Y1102" si="511">+H1102</f>
        <v>430334</v>
      </c>
      <c r="Z1102" s="114">
        <f t="shared" ref="Z1102" si="512">+B1102</f>
        <v>44925</v>
      </c>
      <c r="AA1102">
        <f t="shared" ref="AA1102" si="513">+L1102</f>
        <v>1</v>
      </c>
      <c r="AB1102">
        <f t="shared" ref="AB1102" si="514">+M1102</f>
        <v>5248</v>
      </c>
      <c r="AE1102" s="1">
        <f t="shared" ref="AE1102" si="515">+B1102</f>
        <v>44925</v>
      </c>
      <c r="AF1102" s="259">
        <f>+G1102-香港マカオ台湾の患者・海外輸入症例・無症状病原体保有者!B1101</f>
        <v>7179</v>
      </c>
    </row>
    <row r="1103" spans="2:32" x14ac:dyDescent="0.55000000000000004">
      <c r="B1103" s="201">
        <v>44926</v>
      </c>
      <c r="C1103" s="47">
        <v>13</v>
      </c>
      <c r="D1103" s="83"/>
      <c r="E1103" s="104"/>
      <c r="F1103" s="56">
        <v>51</v>
      </c>
      <c r="G1103" s="47">
        <v>5138</v>
      </c>
      <c r="H1103" s="87">
        <f>+H1102+G1103</f>
        <v>435472</v>
      </c>
      <c r="I1103" s="117">
        <f>+H1103-M1103-O1103-359</f>
        <v>66298</v>
      </c>
      <c r="J1103" s="47">
        <v>302</v>
      </c>
      <c r="K1103" s="55">
        <f t="shared" si="505"/>
        <v>2718</v>
      </c>
      <c r="L1103" s="47">
        <v>1</v>
      </c>
      <c r="M1103" s="87">
        <f t="shared" si="506"/>
        <v>5249</v>
      </c>
      <c r="N1103" s="47">
        <v>1204</v>
      </c>
      <c r="O1103" s="87">
        <f t="shared" ref="O1103" si="516">+N1103+O1102</f>
        <v>363566</v>
      </c>
      <c r="P1103" s="105" t="e">
        <f t="shared" ref="P1103" si="517">+Q1103-Q1102</f>
        <v>#VALUE!</v>
      </c>
      <c r="Q1103" s="56" t="s">
        <v>985</v>
      </c>
      <c r="R1103" s="47" t="s">
        <v>985</v>
      </c>
      <c r="S1103" s="110"/>
      <c r="T1103" s="56" t="s">
        <v>985</v>
      </c>
      <c r="U1103" s="77"/>
      <c r="W1103" s="1">
        <f>+B1103</f>
        <v>44926</v>
      </c>
      <c r="X1103" s="113">
        <f>+G1103</f>
        <v>5138</v>
      </c>
      <c r="Y1103">
        <f t="shared" ref="Y1103" si="518">+H1103</f>
        <v>435472</v>
      </c>
      <c r="Z1103" s="114">
        <f>+B1103</f>
        <v>44926</v>
      </c>
      <c r="AA1103">
        <f t="shared" ref="AA1103" si="519">+L1103</f>
        <v>1</v>
      </c>
      <c r="AB1103">
        <f t="shared" ref="AB1103" si="520">+M1103</f>
        <v>5249</v>
      </c>
      <c r="AE1103" s="1">
        <f>+B1103</f>
        <v>44926</v>
      </c>
      <c r="AF1103" s="259">
        <f>+G1103-香港マカオ台湾の患者・海外輸入症例・無症状病原体保有者!B1102</f>
        <v>5102</v>
      </c>
    </row>
    <row r="1104" spans="2:32" x14ac:dyDescent="0.55000000000000004">
      <c r="B1104" s="201">
        <v>44927</v>
      </c>
      <c r="C1104" s="47">
        <v>15</v>
      </c>
      <c r="D1104" s="83"/>
      <c r="E1104" s="104"/>
      <c r="F1104" s="56">
        <v>66</v>
      </c>
      <c r="G1104" s="47">
        <v>4499</v>
      </c>
      <c r="H1104" s="117">
        <f>+H1103+G1104+24</f>
        <v>439995</v>
      </c>
      <c r="I1104" s="117">
        <f>+H1104-M1104-O1104-380</f>
        <v>70245</v>
      </c>
      <c r="J1104" s="47">
        <v>325</v>
      </c>
      <c r="K1104" s="55">
        <f t="shared" ref="K1104" si="521">+J1104+K1103</f>
        <v>3043</v>
      </c>
      <c r="L1104" s="47">
        <v>1</v>
      </c>
      <c r="M1104" s="87">
        <f t="shared" ref="M1104" si="522">+L1104+M1103</f>
        <v>5250</v>
      </c>
      <c r="N1104" s="47">
        <v>554</v>
      </c>
      <c r="O1104" s="87">
        <f t="shared" ref="O1104" si="523">+N1104+O1103</f>
        <v>364120</v>
      </c>
      <c r="P1104" s="105" t="e">
        <f t="shared" ref="P1104" si="524">+Q1104-Q1103</f>
        <v>#VALUE!</v>
      </c>
      <c r="Q1104" s="56" t="s">
        <v>985</v>
      </c>
      <c r="R1104" s="47" t="s">
        <v>985</v>
      </c>
      <c r="S1104" s="110"/>
      <c r="T1104" s="56" t="s">
        <v>985</v>
      </c>
      <c r="U1104" s="77"/>
      <c r="W1104" s="1">
        <f>+B1104</f>
        <v>44927</v>
      </c>
      <c r="X1104" s="113">
        <f>+G1104</f>
        <v>4499</v>
      </c>
      <c r="Y1104">
        <f t="shared" ref="Y1104" si="525">+H1104</f>
        <v>439995</v>
      </c>
      <c r="Z1104" s="114">
        <f>+B1104</f>
        <v>44927</v>
      </c>
      <c r="AA1104">
        <f t="shared" ref="AA1104" si="526">+L1104</f>
        <v>1</v>
      </c>
      <c r="AB1104">
        <f t="shared" ref="AB1104" si="527">+M1104</f>
        <v>5250</v>
      </c>
      <c r="AE1104" s="1">
        <f>+B1104</f>
        <v>44927</v>
      </c>
      <c r="AF1104" s="259">
        <f>+G1104-香港マカオ台湾の患者・海外輸入症例・無症状病原体保有者!B1103</f>
        <v>4475</v>
      </c>
    </row>
    <row r="1105" spans="2:32" x14ac:dyDescent="0.55000000000000004">
      <c r="B1105" s="201">
        <v>44928</v>
      </c>
      <c r="C1105" s="47">
        <v>11</v>
      </c>
      <c r="D1105" s="83"/>
      <c r="E1105" s="104"/>
      <c r="F1105" s="56">
        <v>77</v>
      </c>
      <c r="G1105" s="47">
        <v>4833</v>
      </c>
      <c r="H1105" s="87">
        <f>+H1104+G1105</f>
        <v>444828</v>
      </c>
      <c r="I1105" s="117">
        <f>+H1105-M1105-O1105-436</f>
        <v>74188</v>
      </c>
      <c r="J1105" s="47">
        <v>262</v>
      </c>
      <c r="K1105" s="55">
        <f t="shared" ref="K1105" si="528">+J1105+K1104</f>
        <v>3305</v>
      </c>
      <c r="L1105" s="47">
        <v>3</v>
      </c>
      <c r="M1105" s="87">
        <f t="shared" ref="M1105" si="529">+L1105+M1104</f>
        <v>5253</v>
      </c>
      <c r="N1105" s="47">
        <v>831</v>
      </c>
      <c r="O1105" s="87">
        <f t="shared" ref="O1105" si="530">+N1105+O1104</f>
        <v>364951</v>
      </c>
      <c r="P1105" s="105" t="e">
        <f t="shared" ref="P1105" si="531">+Q1105-Q1104</f>
        <v>#VALUE!</v>
      </c>
      <c r="Q1105" s="56" t="s">
        <v>985</v>
      </c>
      <c r="R1105" s="47" t="s">
        <v>985</v>
      </c>
      <c r="S1105" s="110"/>
      <c r="T1105" s="56" t="s">
        <v>985</v>
      </c>
      <c r="U1105" s="77"/>
      <c r="W1105" s="1">
        <f>+B1105</f>
        <v>44928</v>
      </c>
      <c r="X1105" s="113">
        <f>+G1105</f>
        <v>4833</v>
      </c>
      <c r="Y1105">
        <f t="shared" ref="Y1105" si="532">+H1105</f>
        <v>444828</v>
      </c>
      <c r="Z1105" s="114">
        <f>+B1105</f>
        <v>44928</v>
      </c>
      <c r="AA1105">
        <f t="shared" ref="AA1105" si="533">+L1105</f>
        <v>3</v>
      </c>
      <c r="AB1105">
        <f t="shared" ref="AB1105" si="534">+M1105</f>
        <v>5253</v>
      </c>
      <c r="AE1105" s="1">
        <f>+B1105</f>
        <v>44928</v>
      </c>
      <c r="AF1105" s="259">
        <f>+G1105-香港マカオ台湾の患者・海外輸入症例・無症状病原体保有者!B1104</f>
        <v>4804</v>
      </c>
    </row>
    <row r="1106" spans="2:32" x14ac:dyDescent="0.55000000000000004">
      <c r="B1106" s="201"/>
      <c r="C1106" s="47"/>
      <c r="D1106" s="83"/>
      <c r="E1106" s="104"/>
      <c r="F1106" s="56"/>
      <c r="G1106" s="47"/>
      <c r="H1106" s="87"/>
      <c r="I1106" s="87"/>
      <c r="J1106" s="47"/>
      <c r="K1106" s="55"/>
      <c r="L1106" s="47"/>
      <c r="M1106" s="87"/>
      <c r="N1106" s="47"/>
      <c r="O1106" s="87"/>
      <c r="P1106" s="105"/>
      <c r="Q1106" s="56"/>
      <c r="R1106" s="47"/>
      <c r="S1106" s="110"/>
      <c r="T1106" s="56"/>
      <c r="U1106" s="77"/>
      <c r="W1106" s="1"/>
      <c r="X1106" s="113"/>
      <c r="Z1106" s="114"/>
      <c r="AE1106" s="1"/>
      <c r="AF1106" s="259"/>
    </row>
    <row r="1107" spans="2:32" x14ac:dyDescent="0.55000000000000004">
      <c r="B1107" s="201"/>
      <c r="C1107" s="47"/>
      <c r="D1107" s="83"/>
      <c r="E1107" s="104"/>
      <c r="F1107" s="56"/>
      <c r="G1107" s="47"/>
      <c r="H1107" s="87"/>
      <c r="I1107" s="87"/>
      <c r="J1107" s="47"/>
      <c r="K1107" s="55"/>
      <c r="L1107" s="47"/>
      <c r="M1107" s="87"/>
      <c r="N1107" s="47"/>
      <c r="O1107" s="87"/>
      <c r="P1107" s="105"/>
      <c r="Q1107" s="56"/>
      <c r="R1107" s="47"/>
      <c r="S1107" s="110"/>
      <c r="T1107" s="56"/>
      <c r="U1107" s="77"/>
      <c r="W1107" s="1"/>
      <c r="X1107" s="113"/>
      <c r="Z1107" s="114"/>
      <c r="AE1107" s="1"/>
      <c r="AF1107" s="259"/>
    </row>
    <row r="1108" spans="2:32" x14ac:dyDescent="0.55000000000000004">
      <c r="B1108" s="201"/>
      <c r="C1108" s="47"/>
      <c r="D1108" s="83"/>
      <c r="E1108" s="104"/>
      <c r="F1108" s="56"/>
      <c r="G1108" s="47"/>
      <c r="H1108" s="87"/>
      <c r="I1108" s="87"/>
      <c r="J1108" s="47"/>
      <c r="K1108" s="55"/>
      <c r="L1108" s="47"/>
      <c r="M1108" s="87"/>
      <c r="N1108" s="47"/>
      <c r="O1108" s="87"/>
      <c r="P1108" s="105"/>
      <c r="Q1108" s="56"/>
      <c r="R1108" s="47"/>
      <c r="S1108" s="110"/>
      <c r="T1108" s="56"/>
      <c r="U1108" s="77"/>
      <c r="W1108" s="1"/>
      <c r="X1108" s="113"/>
      <c r="Z1108" s="114"/>
      <c r="AE1108" s="1"/>
      <c r="AF1108" s="259"/>
    </row>
    <row r="1109" spans="2:32" ht="18.5" thickBot="1" x14ac:dyDescent="0.6">
      <c r="B1109" s="65"/>
      <c r="C1109" s="58"/>
      <c r="D1109" s="48"/>
      <c r="E1109" s="60"/>
      <c r="F1109" s="59"/>
      <c r="G1109" s="47"/>
      <c r="H1109" s="87"/>
      <c r="I1109" s="87"/>
      <c r="J1109" s="58"/>
      <c r="K1109" s="55"/>
      <c r="L1109" s="47"/>
      <c r="M1109" s="87"/>
      <c r="N1109" s="47"/>
      <c r="O1109" s="87"/>
      <c r="P1109" s="105"/>
      <c r="Q1109" s="59"/>
      <c r="R1109" s="47"/>
      <c r="S1109" s="59"/>
      <c r="T1109" s="59"/>
      <c r="U1109" s="77"/>
      <c r="W1109" s="1"/>
      <c r="X1109" s="113"/>
      <c r="Z1109" s="114"/>
      <c r="AE1109" s="1"/>
      <c r="AF1109" s="259"/>
    </row>
    <row r="1110" spans="2:32" ht="9.5" customHeight="1" thickBot="1" x14ac:dyDescent="0.6">
      <c r="B1110" s="65"/>
      <c r="C1110" s="78"/>
      <c r="D1110" s="79"/>
      <c r="E1110" s="81"/>
      <c r="F1110" s="93"/>
      <c r="G1110" s="78"/>
      <c r="H1110" s="81"/>
      <c r="I1110" s="81"/>
      <c r="J1110" s="78"/>
      <c r="K1110" s="81"/>
      <c r="L1110" s="78"/>
      <c r="M1110" s="81"/>
      <c r="N1110" s="82"/>
      <c r="O1110" s="80"/>
      <c r="P1110" s="92"/>
      <c r="Q1110" s="93"/>
      <c r="R1110" s="112"/>
      <c r="S1110" s="93"/>
      <c r="T1110" s="93"/>
      <c r="U1110" s="66"/>
      <c r="AF1110" s="259"/>
    </row>
    <row r="1111" spans="2:32" x14ac:dyDescent="0.55000000000000004">
      <c r="M1111" s="262">
        <f>SUM(L845:L862)</f>
        <v>503</v>
      </c>
      <c r="AF1111" s="259"/>
    </row>
    <row r="1112" spans="2:32" ht="13" customHeight="1" x14ac:dyDescent="0.55000000000000004">
      <c r="E1112" s="106"/>
      <c r="F1112" s="107"/>
      <c r="G1112" s="106" t="s">
        <v>80</v>
      </c>
      <c r="H1112" s="107"/>
      <c r="I1112" s="107"/>
      <c r="J1112" s="107"/>
      <c r="U1112" s="71"/>
      <c r="AF1112" s="259"/>
    </row>
    <row r="1113" spans="2:32" ht="13" customHeight="1" x14ac:dyDescent="0.55000000000000004">
      <c r="E1113" s="106" t="s">
        <v>98</v>
      </c>
      <c r="F1113" s="107"/>
      <c r="G1113" s="274" t="s">
        <v>79</v>
      </c>
      <c r="H1113" s="275"/>
      <c r="I1113" s="106" t="s">
        <v>106</v>
      </c>
      <c r="J1113" s="107"/>
      <c r="AF1113" s="259"/>
    </row>
    <row r="1114" spans="2:32" ht="13" customHeight="1" x14ac:dyDescent="0.55000000000000004">
      <c r="B1114" s="119"/>
      <c r="E1114" s="108" t="s">
        <v>108</v>
      </c>
      <c r="F1114" s="107"/>
      <c r="G1114" s="108"/>
      <c r="H1114" s="108"/>
      <c r="I1114" s="106" t="s">
        <v>107</v>
      </c>
      <c r="J1114" s="107"/>
      <c r="AF1114" s="259"/>
    </row>
    <row r="1115" spans="2:32" ht="18.5" customHeight="1" x14ac:dyDescent="0.55000000000000004">
      <c r="E1115" s="106" t="s">
        <v>96</v>
      </c>
      <c r="F1115" s="107"/>
      <c r="G1115" s="106" t="s">
        <v>97</v>
      </c>
      <c r="H1115" s="107"/>
      <c r="I1115" s="107"/>
      <c r="J1115" s="107"/>
      <c r="AF1115" s="259"/>
    </row>
    <row r="1116" spans="2:32" ht="13" customHeight="1" x14ac:dyDescent="0.55000000000000004">
      <c r="E1116" s="106" t="s">
        <v>98</v>
      </c>
      <c r="F1116" s="107"/>
      <c r="G1116" s="106" t="s">
        <v>99</v>
      </c>
      <c r="H1116" s="107"/>
      <c r="I1116" s="107"/>
      <c r="J1116" s="107"/>
      <c r="AF1116" s="259"/>
    </row>
    <row r="1117" spans="2:32" ht="13" customHeight="1" x14ac:dyDescent="0.55000000000000004">
      <c r="E1117" s="106" t="s">
        <v>98</v>
      </c>
      <c r="F1117" s="107"/>
      <c r="G1117" s="106" t="s">
        <v>100</v>
      </c>
      <c r="H1117" s="107"/>
      <c r="I1117" s="107"/>
      <c r="J1117" s="107"/>
      <c r="AF1117" s="259"/>
    </row>
    <row r="1118" spans="2:32" ht="13" customHeight="1" x14ac:dyDescent="0.55000000000000004">
      <c r="E1118" s="106" t="s">
        <v>101</v>
      </c>
      <c r="F1118" s="107"/>
      <c r="G1118" s="106" t="s">
        <v>102</v>
      </c>
      <c r="H1118" s="107"/>
      <c r="I1118" s="107"/>
      <c r="J1118" s="107"/>
      <c r="AF1118" s="259"/>
    </row>
    <row r="1119" spans="2:32" ht="13" customHeight="1" x14ac:dyDescent="0.55000000000000004">
      <c r="E1119" s="106" t="s">
        <v>103</v>
      </c>
      <c r="F1119" s="107"/>
      <c r="G1119" s="106" t="s">
        <v>104</v>
      </c>
      <c r="H1119" s="107"/>
      <c r="I1119" s="107"/>
      <c r="J1119" s="107"/>
      <c r="AF1119" s="259"/>
    </row>
    <row r="1120" spans="2:32" x14ac:dyDescent="0.55000000000000004">
      <c r="AF1120" s="259"/>
    </row>
    <row r="1121" spans="32:32" x14ac:dyDescent="0.55000000000000004">
      <c r="AF1121" s="259"/>
    </row>
    <row r="1122" spans="32:32" x14ac:dyDescent="0.55000000000000004">
      <c r="AF1122" s="259"/>
    </row>
    <row r="1123" spans="32:32" x14ac:dyDescent="0.55000000000000004">
      <c r="AF1123" s="259"/>
    </row>
    <row r="1124" spans="32:32" x14ac:dyDescent="0.55000000000000004">
      <c r="AF1124" s="259"/>
    </row>
    <row r="1125" spans="32:32" x14ac:dyDescent="0.55000000000000004">
      <c r="AF1125" s="259"/>
    </row>
    <row r="1126" spans="32:32" x14ac:dyDescent="0.55000000000000004">
      <c r="AF1126" s="259"/>
    </row>
    <row r="1127" spans="32:32" x14ac:dyDescent="0.55000000000000004">
      <c r="AF1127" s="259"/>
    </row>
    <row r="1128" spans="32:32" x14ac:dyDescent="0.55000000000000004">
      <c r="AF1128" s="259"/>
    </row>
  </sheetData>
  <mergeCells count="12">
    <mergeCell ref="G1113:H111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121"/>
  <sheetViews>
    <sheetView tabSelected="1" topLeftCell="A6" zoomScaleNormal="100" workbookViewId="0">
      <pane xSplit="1" ySplit="2" topLeftCell="AU1095" activePane="bottomRight" state="frozen"/>
      <selection activeCell="A6" sqref="A6"/>
      <selection pane="topRight" activeCell="B6" sqref="B6"/>
      <selection pane="bottomLeft" activeCell="A8" sqref="A8"/>
      <selection pane="bottomRight" activeCell="AW1104" sqref="AW1104"/>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7" width="4.83203125" bestFit="1" customWidth="1"/>
    <col min="38" max="38" width="5.6640625" bestFit="1" customWidth="1"/>
    <col min="39" max="39" width="4.83203125" bestFit="1" customWidth="1"/>
    <col min="40" max="40" width="5.664062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6" t="s">
        <v>128</v>
      </c>
      <c r="Q5" s="337"/>
      <c r="R5" s="337"/>
      <c r="S5" s="338"/>
      <c r="T5" s="345" t="s">
        <v>88</v>
      </c>
      <c r="U5" s="346"/>
      <c r="V5" s="346"/>
      <c r="W5" s="346"/>
      <c r="X5" s="347"/>
      <c r="Y5" s="2"/>
      <c r="Z5" s="295" t="s">
        <v>76</v>
      </c>
      <c r="AA5" s="310" t="s">
        <v>161</v>
      </c>
      <c r="AB5" s="311"/>
      <c r="AC5" s="312"/>
      <c r="AD5" s="353" t="s">
        <v>142</v>
      </c>
      <c r="AE5" s="354"/>
      <c r="AF5" s="331"/>
      <c r="AG5" s="331"/>
      <c r="AH5" s="331"/>
      <c r="AI5" s="331"/>
      <c r="AJ5" s="355"/>
      <c r="AK5" s="330" t="s">
        <v>143</v>
      </c>
      <c r="AL5" s="331"/>
      <c r="AM5" s="331"/>
      <c r="AN5" s="331"/>
      <c r="AO5" s="331"/>
      <c r="AP5" s="332"/>
      <c r="AQ5" s="330" t="s">
        <v>144</v>
      </c>
      <c r="AR5" s="331"/>
      <c r="AS5" s="331"/>
      <c r="AT5" s="331"/>
      <c r="AU5" s="331"/>
      <c r="AV5" s="342"/>
    </row>
    <row r="6" spans="1:97" ht="28.5" customHeight="1" x14ac:dyDescent="0.55000000000000004">
      <c r="A6" s="295"/>
      <c r="B6" s="303" t="s">
        <v>148</v>
      </c>
      <c r="C6" s="304"/>
      <c r="D6" s="307" t="s">
        <v>86</v>
      </c>
      <c r="E6" s="305" t="s">
        <v>136</v>
      </c>
      <c r="F6" s="301"/>
      <c r="G6" s="307" t="s">
        <v>133</v>
      </c>
      <c r="H6" s="307" t="s">
        <v>9</v>
      </c>
      <c r="I6" s="307" t="s">
        <v>86</v>
      </c>
      <c r="J6" s="307" t="s">
        <v>133</v>
      </c>
      <c r="K6" s="308" t="s">
        <v>981</v>
      </c>
      <c r="L6" s="324"/>
      <c r="M6" s="325"/>
      <c r="N6" s="328"/>
      <c r="O6" s="329"/>
      <c r="P6" s="339"/>
      <c r="Q6" s="340"/>
      <c r="R6" s="340"/>
      <c r="S6" s="341"/>
      <c r="T6" s="348"/>
      <c r="U6" s="349"/>
      <c r="V6" s="349"/>
      <c r="W6" s="349"/>
      <c r="X6" s="350"/>
      <c r="Y6" s="2"/>
      <c r="Z6" s="295"/>
      <c r="AA6" s="313"/>
      <c r="AB6" s="314"/>
      <c r="AC6" s="315"/>
      <c r="AD6" s="351" t="s">
        <v>141</v>
      </c>
      <c r="AE6" s="352"/>
      <c r="AF6" s="319"/>
      <c r="AG6" s="319" t="s">
        <v>140</v>
      </c>
      <c r="AH6" s="319"/>
      <c r="AI6" s="319" t="s">
        <v>132</v>
      </c>
      <c r="AJ6" s="320"/>
      <c r="AK6" s="333" t="s">
        <v>141</v>
      </c>
      <c r="AL6" s="334"/>
      <c r="AM6" s="334" t="s">
        <v>140</v>
      </c>
      <c r="AN6" s="334"/>
      <c r="AO6" s="334" t="s">
        <v>132</v>
      </c>
      <c r="AP6" s="335"/>
      <c r="AQ6" s="343" t="s">
        <v>141</v>
      </c>
      <c r="AR6" s="319"/>
      <c r="AS6" s="319" t="s">
        <v>140</v>
      </c>
      <c r="AT6" s="319"/>
      <c r="AU6" s="319" t="s">
        <v>132</v>
      </c>
      <c r="AV6" s="344"/>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104"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104"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104" si="1840">+BA1036+1</f>
        <v>466</v>
      </c>
      <c r="BB1040" s="119">
        <v>1</v>
      </c>
      <c r="BC1040" s="26">
        <f t="shared" ref="BC1040:BC1045" si="1841">+BC1039+BB1040</f>
        <v>1674</v>
      </c>
      <c r="BD1040" s="217">
        <f t="shared" ref="BD1040:BD1104"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4"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4"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+AH1055+AN1055+AT1055</f>
        <v>109110</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+AN1055-AN1054</f>
        <v>2</v>
      </c>
      <c r="AN1055" s="143">
        <v>789</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+AN1055</f>
        <v>789</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9" si="1984">+AF1056+AL1056+AR1056</f>
        <v>8515278</v>
      </c>
      <c r="AB1056" s="210">
        <f t="shared" ref="AB1056:AB1069" si="1985">+AH1056+AN1056+AT1056</f>
        <v>109334</v>
      </c>
      <c r="AC1056" s="211">
        <f t="shared" ref="AC1056:AC1069"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+AN1056-AN1055</f>
        <v>0</v>
      </c>
      <c r="AN1056" s="143">
        <v>789</v>
      </c>
      <c r="AO1056" s="171">
        <f t="shared" ref="AO1056:AO1068" si="1992">+AP1056-AP1055</f>
        <v>0</v>
      </c>
      <c r="AP1056" s="174">
        <v>6</v>
      </c>
      <c r="AQ1056" s="173">
        <f t="shared" ref="AQ1056:AQ1068" si="1993">+AR1056-AR1055</f>
        <v>18541</v>
      </c>
      <c r="AR1056" s="143">
        <v>8069442</v>
      </c>
      <c r="AS1056" s="171">
        <f t="shared" ref="AS1056:AS1068" si="1994">+AT1056-AT1055</f>
        <v>0</v>
      </c>
      <c r="AT1056" s="143">
        <v>13742</v>
      </c>
      <c r="AU1056" s="171">
        <f t="shared" ref="AU1056:AU1068" si="1995">+AV1056-AV1055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6">+BW1052+BV1056</f>
        <v>115594</v>
      </c>
      <c r="BX1056" s="167">
        <f t="shared" si="1949"/>
        <v>44880</v>
      </c>
      <c r="BY1056">
        <f t="shared" si="1950"/>
        <v>795</v>
      </c>
      <c r="BZ1056">
        <f t="shared" si="1951"/>
        <v>789</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109626</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ref="AM1057:AM1068" si="1997">+AN1057-AN1056</f>
        <v>0</v>
      </c>
      <c r="AN1057" s="143">
        <v>789</v>
      </c>
      <c r="AO1057" s="171">
        <f t="shared" si="1992"/>
        <v>0</v>
      </c>
      <c r="AP1057" s="174">
        <v>6</v>
      </c>
      <c r="AQ1057" s="173">
        <f t="shared" si="1993"/>
        <v>22676</v>
      </c>
      <c r="AR1057" s="143">
        <v>8092118</v>
      </c>
      <c r="AS1057" s="171">
        <f t="shared" si="1994"/>
        <v>0</v>
      </c>
      <c r="AT1057" s="143">
        <v>13742</v>
      </c>
      <c r="AU1057" s="171">
        <f t="shared" si="1995"/>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6"/>
        <v>103676</v>
      </c>
      <c r="BX1057" s="167">
        <f t="shared" si="1949"/>
        <v>44881</v>
      </c>
      <c r="BY1057">
        <f t="shared" si="1950"/>
        <v>795</v>
      </c>
      <c r="BZ1057">
        <f t="shared" si="1951"/>
        <v>789</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109892</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7"/>
        <v>0</v>
      </c>
      <c r="AN1058" s="143">
        <v>789</v>
      </c>
      <c r="AO1058" s="171">
        <f t="shared" si="1992"/>
        <v>0</v>
      </c>
      <c r="AP1058" s="174">
        <v>6</v>
      </c>
      <c r="AQ1058" s="173">
        <f t="shared" si="1993"/>
        <v>20116</v>
      </c>
      <c r="AR1058" s="143">
        <v>8112234</v>
      </c>
      <c r="AS1058" s="171">
        <f t="shared" si="1994"/>
        <v>0</v>
      </c>
      <c r="AT1058" s="143">
        <v>13742</v>
      </c>
      <c r="AU1058" s="171">
        <f t="shared" si="1995"/>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6"/>
        <v>116956</v>
      </c>
      <c r="BX1058" s="167">
        <f t="shared" ref="BX1058:BX1068" si="2010">+A1058</f>
        <v>44882</v>
      </c>
      <c r="BY1058">
        <f t="shared" ref="BY1058:BY1068" si="2011">+AL1058</f>
        <v>795</v>
      </c>
      <c r="BZ1058">
        <f t="shared" ref="BZ1058:BZ1068" si="2012">+AN1058</f>
        <v>789</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110168</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7"/>
        <v>0</v>
      </c>
      <c r="AN1059" s="143">
        <v>789</v>
      </c>
      <c r="AO1059" s="171">
        <f t="shared" si="1992"/>
        <v>0</v>
      </c>
      <c r="AP1059" s="174">
        <v>6</v>
      </c>
      <c r="AQ1059" s="173">
        <f t="shared" si="1993"/>
        <v>17997</v>
      </c>
      <c r="AR1059" s="143">
        <v>8130231</v>
      </c>
      <c r="AS1059" s="171">
        <f t="shared" si="1994"/>
        <v>0</v>
      </c>
      <c r="AT1059" s="143">
        <v>13742</v>
      </c>
      <c r="AU1059" s="171">
        <f t="shared" si="1995"/>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6"/>
        <v>103026</v>
      </c>
      <c r="BX1059" s="167">
        <f t="shared" si="2010"/>
        <v>44883</v>
      </c>
      <c r="BY1059">
        <f t="shared" si="2011"/>
        <v>795</v>
      </c>
      <c r="BZ1059">
        <f t="shared" si="2012"/>
        <v>789</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110454</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7"/>
        <v>0</v>
      </c>
      <c r="AN1060" s="143">
        <v>789</v>
      </c>
      <c r="AO1060" s="171">
        <f t="shared" si="1992"/>
        <v>0</v>
      </c>
      <c r="AP1060" s="174">
        <v>6</v>
      </c>
      <c r="AQ1060" s="173">
        <f t="shared" si="1993"/>
        <v>16559</v>
      </c>
      <c r="AR1060" s="143">
        <v>8146790</v>
      </c>
      <c r="AS1060" s="171">
        <f t="shared" si="1994"/>
        <v>0</v>
      </c>
      <c r="AT1060" s="143">
        <v>13742</v>
      </c>
      <c r="AU1060" s="171">
        <f t="shared" si="1995"/>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6"/>
        <v>116265</v>
      </c>
      <c r="BX1060" s="167">
        <f t="shared" si="2010"/>
        <v>44884</v>
      </c>
      <c r="BY1060">
        <f t="shared" si="2011"/>
        <v>796</v>
      </c>
      <c r="BZ1060">
        <f t="shared" si="2012"/>
        <v>789</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110749</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7"/>
        <v>0</v>
      </c>
      <c r="AN1061" s="143">
        <v>789</v>
      </c>
      <c r="AO1061" s="171">
        <f t="shared" si="1992"/>
        <v>0</v>
      </c>
      <c r="AP1061" s="174">
        <v>6</v>
      </c>
      <c r="AQ1061" s="173">
        <f t="shared" si="1993"/>
        <v>16218</v>
      </c>
      <c r="AR1061" s="143">
        <v>8163008</v>
      </c>
      <c r="AS1061" s="171">
        <f t="shared" si="1994"/>
        <v>0</v>
      </c>
      <c r="AT1061" s="143">
        <v>13742</v>
      </c>
      <c r="AU1061" s="171">
        <f t="shared" si="1995"/>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6"/>
        <v>104620</v>
      </c>
      <c r="BX1061" s="167">
        <f t="shared" si="2010"/>
        <v>44885</v>
      </c>
      <c r="BY1061">
        <f t="shared" si="2011"/>
        <v>796</v>
      </c>
      <c r="BZ1061">
        <f t="shared" si="2012"/>
        <v>789</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110938</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7"/>
        <v>0</v>
      </c>
      <c r="AN1062" s="143">
        <v>789</v>
      </c>
      <c r="AO1062" s="171">
        <f t="shared" si="1992"/>
        <v>0</v>
      </c>
      <c r="AP1062" s="174">
        <v>6</v>
      </c>
      <c r="AQ1062" s="173">
        <f t="shared" si="1993"/>
        <v>11895</v>
      </c>
      <c r="AR1062" s="143">
        <v>8174903</v>
      </c>
      <c r="AS1062" s="171">
        <f t="shared" si="1994"/>
        <v>0</v>
      </c>
      <c r="AT1062" s="143">
        <v>13742</v>
      </c>
      <c r="AU1062" s="171">
        <f t="shared" si="1995"/>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6"/>
        <v>117866</v>
      </c>
      <c r="BX1062" s="167">
        <f t="shared" si="2010"/>
        <v>44886</v>
      </c>
      <c r="BY1062">
        <f t="shared" si="2011"/>
        <v>796</v>
      </c>
      <c r="BZ1062">
        <f t="shared" si="2012"/>
        <v>789</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+AH1063+AN1063+AT1063</f>
        <v>111232</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+AN1063-AN1062</f>
        <v>0</v>
      </c>
      <c r="AN1063" s="143">
        <v>789</v>
      </c>
      <c r="AO1063" s="171">
        <f t="shared" si="1992"/>
        <v>0</v>
      </c>
      <c r="AP1063" s="174">
        <v>6</v>
      </c>
      <c r="AQ1063" s="173">
        <f t="shared" si="1993"/>
        <v>18169</v>
      </c>
      <c r="AR1063" s="143">
        <v>8193072</v>
      </c>
      <c r="AS1063" s="171">
        <f t="shared" si="1994"/>
        <v>0</v>
      </c>
      <c r="AT1063" s="143">
        <v>13742</v>
      </c>
      <c r="AU1063" s="171">
        <f t="shared" si="1995"/>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6"/>
        <v>103945</v>
      </c>
      <c r="BX1063" s="167">
        <f t="shared" si="2010"/>
        <v>44887</v>
      </c>
      <c r="BY1063">
        <f t="shared" si="2011"/>
        <v>796</v>
      </c>
      <c r="BZ1063">
        <f>+AN1063</f>
        <v>789</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111543</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+AN1064-AN1063</f>
        <v>0</v>
      </c>
      <c r="AN1064" s="143">
        <v>789</v>
      </c>
      <c r="AO1064" s="171">
        <f t="shared" si="1992"/>
        <v>0</v>
      </c>
      <c r="AP1064" s="174">
        <v>6</v>
      </c>
      <c r="AQ1064" s="173">
        <f t="shared" si="1993"/>
        <v>17883</v>
      </c>
      <c r="AR1064" s="143">
        <v>8210955</v>
      </c>
      <c r="AS1064" s="171">
        <f t="shared" si="1994"/>
        <v>0</v>
      </c>
      <c r="AT1064" s="143">
        <v>13742</v>
      </c>
      <c r="AU1064" s="171">
        <f t="shared" si="1995"/>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6"/>
        <v>117304</v>
      </c>
      <c r="BX1064" s="167">
        <f t="shared" si="2010"/>
        <v>44888</v>
      </c>
      <c r="BY1064">
        <f t="shared" si="2011"/>
        <v>796</v>
      </c>
      <c r="BZ1064">
        <f t="shared" si="2012"/>
        <v>789</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111869</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7"/>
        <v>0</v>
      </c>
      <c r="AN1065" s="143">
        <v>789</v>
      </c>
      <c r="AO1065" s="171">
        <f t="shared" si="1992"/>
        <v>0</v>
      </c>
      <c r="AP1065" s="174">
        <v>6</v>
      </c>
      <c r="AQ1065" s="173">
        <f t="shared" si="1993"/>
        <v>16040</v>
      </c>
      <c r="AR1065" s="143">
        <v>8226995</v>
      </c>
      <c r="AS1065" s="171">
        <f t="shared" si="1994"/>
        <v>0</v>
      </c>
      <c r="AT1065" s="143">
        <v>13742</v>
      </c>
      <c r="AU1065" s="171">
        <f t="shared" si="1995"/>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6"/>
        <v>105714</v>
      </c>
      <c r="BX1065" s="167">
        <f t="shared" si="2010"/>
        <v>44889</v>
      </c>
      <c r="BY1065">
        <f t="shared" si="2011"/>
        <v>796</v>
      </c>
      <c r="BZ1065">
        <f t="shared" si="2012"/>
        <v>789</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112170</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7"/>
        <v>0</v>
      </c>
      <c r="AN1066" s="143">
        <v>789</v>
      </c>
      <c r="AO1066" s="171">
        <f t="shared" si="1992"/>
        <v>0</v>
      </c>
      <c r="AP1066" s="174">
        <v>6</v>
      </c>
      <c r="AQ1066" s="173">
        <f t="shared" si="1993"/>
        <v>14183</v>
      </c>
      <c r="AR1066" s="143">
        <v>8241178</v>
      </c>
      <c r="AS1066" s="171">
        <f t="shared" si="1994"/>
        <v>0</v>
      </c>
      <c r="AT1066" s="143">
        <v>13742</v>
      </c>
      <c r="AU1066" s="171">
        <f t="shared" si="1995"/>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6"/>
        <v>118814</v>
      </c>
      <c r="BX1066" s="167">
        <f t="shared" si="2010"/>
        <v>44890</v>
      </c>
      <c r="BY1066">
        <f t="shared" si="2011"/>
        <v>796</v>
      </c>
      <c r="BZ1066">
        <f t="shared" si="2012"/>
        <v>789</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112519</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7"/>
        <v>0</v>
      </c>
      <c r="AN1067" s="143">
        <v>789</v>
      </c>
      <c r="AO1067" s="171">
        <f t="shared" si="1992"/>
        <v>0</v>
      </c>
      <c r="AP1067" s="174">
        <v>6</v>
      </c>
      <c r="AQ1067" s="173">
        <f t="shared" si="1993"/>
        <v>13245</v>
      </c>
      <c r="AR1067" s="143">
        <v>8254423</v>
      </c>
      <c r="AS1067" s="171">
        <f t="shared" si="1994"/>
        <v>0</v>
      </c>
      <c r="AT1067" s="143">
        <v>13742</v>
      </c>
      <c r="AU1067" s="171">
        <f t="shared" si="1995"/>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6"/>
        <v>104853</v>
      </c>
      <c r="BX1067" s="167">
        <f t="shared" si="2010"/>
        <v>44891</v>
      </c>
      <c r="BY1067">
        <f t="shared" si="2011"/>
        <v>797</v>
      </c>
      <c r="BZ1067">
        <f t="shared" si="2012"/>
        <v>789</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Z1098" si="2032">+A1068</f>
        <v>44892</v>
      </c>
      <c r="AA1068" s="210">
        <f t="shared" si="1984"/>
        <v>8724915</v>
      </c>
      <c r="AB1068" s="210">
        <f t="shared" si="1985"/>
        <v>112758</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7"/>
        <v>0</v>
      </c>
      <c r="AN1068" s="143">
        <v>789</v>
      </c>
      <c r="AO1068" s="171">
        <f t="shared" si="1992"/>
        <v>0</v>
      </c>
      <c r="AP1068" s="174">
        <v>6</v>
      </c>
      <c r="AQ1068" s="173">
        <f t="shared" si="1993"/>
        <v>13297</v>
      </c>
      <c r="AR1068" s="143">
        <v>8267720</v>
      </c>
      <c r="AS1068" s="171">
        <f t="shared" si="1994"/>
        <v>0</v>
      </c>
      <c r="AT1068" s="143">
        <v>13742</v>
      </c>
      <c r="AU1068" s="171">
        <f t="shared" si="1995"/>
        <v>25</v>
      </c>
      <c r="AV1068" s="175">
        <v>14235</v>
      </c>
      <c r="AW1068" s="217">
        <f t="shared" si="1836"/>
        <v>907</v>
      </c>
      <c r="AX1068" s="216">
        <f t="shared" ref="AX1068:AX109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6"/>
        <v>118269</v>
      </c>
      <c r="BX1068" s="167">
        <f t="shared" si="2010"/>
        <v>44892</v>
      </c>
      <c r="BY1068">
        <f t="shared" si="2011"/>
        <v>797</v>
      </c>
      <c r="BZ1068">
        <f t="shared" si="2012"/>
        <v>789</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v>44893</v>
      </c>
      <c r="B1069" s="219">
        <v>63</v>
      </c>
      <c r="C1069" s="142">
        <f t="shared" ref="C1069:C1098" si="2034">+B1069+C1068</f>
        <v>27494</v>
      </c>
      <c r="D1069" s="261">
        <f t="shared" ref="D1069:D1098" si="2035">+C1069-F1069</f>
        <v>777</v>
      </c>
      <c r="E1069" s="135">
        <v>0</v>
      </c>
      <c r="F1069" s="135">
        <v>26717</v>
      </c>
      <c r="G1069" s="135">
        <v>0</v>
      </c>
      <c r="H1069" s="123"/>
      <c r="I1069" s="135">
        <v>0</v>
      </c>
      <c r="J1069" s="123"/>
      <c r="K1069" s="41">
        <v>0</v>
      </c>
      <c r="L1069" s="134">
        <v>35021</v>
      </c>
      <c r="M1069" s="219">
        <v>161</v>
      </c>
      <c r="N1069" s="123"/>
      <c r="O1069" s="123"/>
      <c r="P1069" s="135">
        <v>951</v>
      </c>
      <c r="Q1069" s="135">
        <v>7</v>
      </c>
      <c r="R1069" s="123"/>
      <c r="S1069" s="123"/>
      <c r="T1069" s="135">
        <v>14435</v>
      </c>
      <c r="U1069" s="135">
        <v>148</v>
      </c>
      <c r="V1069" s="123"/>
      <c r="W1069" s="41">
        <v>362122</v>
      </c>
      <c r="X1069" s="136">
        <v>1698</v>
      </c>
      <c r="Y1069" s="4">
        <f t="shared" si="1835"/>
        <v>881</v>
      </c>
      <c r="Z1069" s="74">
        <f t="shared" si="2032"/>
        <v>44893</v>
      </c>
      <c r="AA1069" s="210">
        <f t="shared" si="1984"/>
        <v>8736493</v>
      </c>
      <c r="AB1069" s="210">
        <f t="shared" si="1985"/>
        <v>113002</v>
      </c>
      <c r="AC1069" s="211">
        <f t="shared" si="1986"/>
        <v>25000</v>
      </c>
      <c r="AD1069" s="170">
        <f t="shared" ref="AD1069:AD1098" si="2036">+AF1069-AF1068</f>
        <v>925</v>
      </c>
      <c r="AE1069" s="222">
        <f t="shared" ref="AE1069:AE1098" si="2037">+AE1068+AD1069</f>
        <v>456118</v>
      </c>
      <c r="AF1069" s="143">
        <v>457323</v>
      </c>
      <c r="AG1069" s="171">
        <f t="shared" ref="AG1069:AG1098" si="2038">+AH1069-AH1068</f>
        <v>244</v>
      </c>
      <c r="AH1069" s="143">
        <v>98471</v>
      </c>
      <c r="AI1069" s="171">
        <f t="shared" ref="AI1069:AI1098" si="2039">+AJ1069-AJ1068</f>
        <v>26</v>
      </c>
      <c r="AJ1069" s="172">
        <v>10718</v>
      </c>
      <c r="AK1069" s="173">
        <f t="shared" ref="AK1069:AK1098" si="2040">+AL1069-AL1068</f>
        <v>2</v>
      </c>
      <c r="AL1069" s="143">
        <v>799</v>
      </c>
      <c r="AM1069" s="173">
        <f t="shared" ref="AM1069:AM1098" si="2041">+AN1069-AN1068</f>
        <v>0</v>
      </c>
      <c r="AN1069" s="143">
        <v>789</v>
      </c>
      <c r="AO1069" s="171">
        <f t="shared" ref="AO1069:AO1098" si="2042">+AP1069-AP1068</f>
        <v>0</v>
      </c>
      <c r="AP1069" s="174">
        <v>6</v>
      </c>
      <c r="AQ1069" s="173">
        <f t="shared" ref="AQ1069:AQ1098" si="2043">+AR1069-AR1068</f>
        <v>10651</v>
      </c>
      <c r="AR1069" s="143">
        <v>8278371</v>
      </c>
      <c r="AS1069" s="171">
        <f t="shared" ref="AS1069:AS1098" si="2044">+AT1069-AT1068</f>
        <v>0</v>
      </c>
      <c r="AT1069" s="143">
        <v>13742</v>
      </c>
      <c r="AU1069" s="171">
        <f t="shared" ref="AU1069:AU1098" si="2045">+AV1069-AV1068</f>
        <v>41</v>
      </c>
      <c r="AV1069" s="175">
        <v>14276</v>
      </c>
      <c r="AW1069" s="217">
        <f t="shared" si="1836"/>
        <v>908</v>
      </c>
      <c r="AX1069" s="216">
        <f t="shared" si="2033"/>
        <v>44893</v>
      </c>
      <c r="AY1069" s="5">
        <v>957</v>
      </c>
      <c r="AZ1069" s="217">
        <f t="shared" ref="AZ1069:AZ1098" si="2046">+AZ1068+AY1069</f>
        <v>9680</v>
      </c>
      <c r="BA1069" s="217">
        <f t="shared" si="1840"/>
        <v>474</v>
      </c>
      <c r="BB1069" s="119">
        <v>19</v>
      </c>
      <c r="BC1069" s="26">
        <f t="shared" ref="BC1069:BC1098" si="2047">+BC1068+BB1069</f>
        <v>2389</v>
      </c>
      <c r="BD1069" s="217">
        <f t="shared" si="1842"/>
        <v>509</v>
      </c>
      <c r="BE1069" s="209">
        <f t="shared" ref="BE1069:BE1098" si="2048">+Z1069</f>
        <v>44893</v>
      </c>
      <c r="BF1069" s="120">
        <f t="shared" ref="BF1069:BF1098" si="2049">+B1069</f>
        <v>63</v>
      </c>
      <c r="BG1069" s="120">
        <f t="shared" ref="BG1069:BG1098" si="2050">+BI1069</f>
        <v>27494</v>
      </c>
      <c r="BH1069" s="209">
        <f t="shared" ref="BH1069:BH1098" si="2051">+A1069</f>
        <v>44893</v>
      </c>
      <c r="BI1069" s="120">
        <f t="shared" ref="BI1069:BI1098" si="2052">+C1069</f>
        <v>27494</v>
      </c>
      <c r="BJ1069" s="1">
        <f t="shared" ref="BJ1069:BJ1098" si="2053">+BE1069</f>
        <v>44893</v>
      </c>
      <c r="BK1069">
        <f t="shared" ref="BK1069:BK1098" si="2054">+BM1069-BL1069</f>
        <v>34860</v>
      </c>
      <c r="BL1069">
        <f t="shared" ref="BL1069:BL1098" si="2055">+M1069</f>
        <v>161</v>
      </c>
      <c r="BM1069">
        <f t="shared" ref="BM1069:BM1098" si="2056">+L1069</f>
        <v>35021</v>
      </c>
      <c r="BN1069" s="1">
        <f t="shared" ref="BN1069:BN1098" si="2057">+BJ1069</f>
        <v>44893</v>
      </c>
      <c r="BO1069">
        <f t="shared" ref="BO1069:BO1098" si="2058">+BO1065+BM1069</f>
        <v>349235</v>
      </c>
      <c r="BP1069">
        <f t="shared" ref="BP1069:BP1098" si="2059">+BP1065+BL1069</f>
        <v>13332</v>
      </c>
      <c r="BQ1069" s="167">
        <f t="shared" ref="BQ1069:BQ1098" si="2060">+A1069</f>
        <v>44893</v>
      </c>
      <c r="BR1069">
        <f t="shared" ref="BR1069:BR1098" si="2061">+AF1069</f>
        <v>457323</v>
      </c>
      <c r="BS1069">
        <f t="shared" ref="BS1069:BS1098" si="2062">+AH1069</f>
        <v>98471</v>
      </c>
      <c r="BT1069">
        <f t="shared" ref="BT1069:BT1098" si="2063">+AJ1069</f>
        <v>10718</v>
      </c>
      <c r="BU1069">
        <v>15</v>
      </c>
      <c r="BV1069">
        <f t="shared" ref="BV1069:BV1098" si="2064">+AD1069</f>
        <v>925</v>
      </c>
      <c r="BW1069">
        <f t="shared" ref="BW1069:BW1098" si="2065">+BW1065+BV1069</f>
        <v>106639</v>
      </c>
      <c r="BX1069" s="167">
        <f t="shared" ref="BX1069:BX1098" si="2066">+A1069</f>
        <v>44893</v>
      </c>
      <c r="BY1069">
        <f t="shared" ref="BY1069:BY1098" si="2067">+AL1069</f>
        <v>799</v>
      </c>
      <c r="BZ1069">
        <f t="shared" ref="BZ1069:BZ1098" si="2068">+AN1069</f>
        <v>789</v>
      </c>
      <c r="CA1069">
        <f t="shared" ref="CA1069:CA1098" si="2069">+AP1069</f>
        <v>6</v>
      </c>
      <c r="CB1069" s="167">
        <f t="shared" ref="CB1069:CB1098" si="2070">+A1069</f>
        <v>44893</v>
      </c>
      <c r="CC1069">
        <f t="shared" ref="CC1069:CC1098" si="2071">+AR1069</f>
        <v>8278371</v>
      </c>
      <c r="CD1069">
        <f t="shared" ref="CD1069:CD1098" si="2072">+AT1069</f>
        <v>13742</v>
      </c>
      <c r="CE1069">
        <f t="shared" ref="CE1069:CE1098" si="2073">+AV1069</f>
        <v>14276</v>
      </c>
      <c r="CF1069" s="167">
        <f t="shared" ref="CF1069:CF1098" si="2074">+A1069</f>
        <v>44893</v>
      </c>
      <c r="CG1069">
        <f t="shared" ref="CG1069:CG1098" si="2075">+AQ1069</f>
        <v>10651</v>
      </c>
      <c r="CH1069">
        <f t="shared" ref="CH1069:CH1098" si="2076">+AU1069</f>
        <v>41</v>
      </c>
      <c r="CI1069" s="167">
        <f t="shared" ref="CI1069:CI1098" si="2077">+A1069</f>
        <v>44893</v>
      </c>
      <c r="CJ1069">
        <f t="shared" ref="CJ1069:CJ1098" si="2078">+AD1069</f>
        <v>925</v>
      </c>
      <c r="CK1069">
        <f t="shared" ref="CK1069:CK1098" si="2079">+AG1069</f>
        <v>244</v>
      </c>
      <c r="CL1069" s="167">
        <f t="shared" ref="CL1069:CL1098" si="2080">+A1069</f>
        <v>44893</v>
      </c>
      <c r="CM1069">
        <f t="shared" ref="CM1069:CM1098" si="2081">+AI1069</f>
        <v>26</v>
      </c>
      <c r="CN1069" s="1">
        <f t="shared" ref="CN1069:CN1098" si="2082">+Z1069</f>
        <v>44893</v>
      </c>
      <c r="CO1069" s="253">
        <f t="shared" ref="CO1069:CO1098" si="2083">+AD1069</f>
        <v>925</v>
      </c>
      <c r="CP1069" s="1">
        <f t="shared" ref="CP1069:CP1098" si="2084">+Z1069</f>
        <v>44893</v>
      </c>
      <c r="CQ1069" s="254">
        <f t="shared" ref="CQ1069:CQ1098" si="2085">+AI1069</f>
        <v>26</v>
      </c>
      <c r="CR1069" s="167">
        <f t="shared" ref="CR1069:CR1098" si="2086">+A1069</f>
        <v>44893</v>
      </c>
      <c r="CS1069">
        <f t="shared" ref="CS1069:CS1098" si="2087">+AQ1069</f>
        <v>10651</v>
      </c>
      <c r="CT1069">
        <f t="shared" ref="CT1069:CT1098" si="2088">+AU1069</f>
        <v>41</v>
      </c>
      <c r="CU1069">
        <f t="shared" ref="CU1069:CU1098" si="2089">+AS1069</f>
        <v>0</v>
      </c>
    </row>
    <row r="1070" spans="1:99" ht="18" customHeight="1" x14ac:dyDescent="0.55000000000000004">
      <c r="A1070" s="167">
        <v>44894</v>
      </c>
      <c r="B1070" s="219">
        <v>52</v>
      </c>
      <c r="C1070" s="142">
        <f t="shared" si="2034"/>
        <v>27546</v>
      </c>
      <c r="D1070" s="261">
        <f t="shared" si="2035"/>
        <v>765</v>
      </c>
      <c r="E1070" s="135">
        <v>0</v>
      </c>
      <c r="F1070" s="135">
        <v>26781</v>
      </c>
      <c r="G1070" s="135">
        <v>0</v>
      </c>
      <c r="H1070" s="123"/>
      <c r="I1070" s="135">
        <v>0</v>
      </c>
      <c r="J1070" s="123"/>
      <c r="K1070" s="41">
        <v>0</v>
      </c>
      <c r="L1070" s="134">
        <v>33540</v>
      </c>
      <c r="M1070" s="219">
        <v>164</v>
      </c>
      <c r="N1070" s="123"/>
      <c r="O1070" s="123"/>
      <c r="P1070" s="135">
        <v>933</v>
      </c>
      <c r="Q1070" s="135">
        <v>4</v>
      </c>
      <c r="R1070" s="123"/>
      <c r="S1070" s="123"/>
      <c r="T1070" s="135">
        <v>17867</v>
      </c>
      <c r="U1070" s="135">
        <v>150</v>
      </c>
      <c r="V1070" s="123"/>
      <c r="W1070" s="41">
        <v>376862</v>
      </c>
      <c r="X1070" s="136">
        <v>1708</v>
      </c>
      <c r="Y1070" s="4">
        <f t="shared" si="1835"/>
        <v>882</v>
      </c>
      <c r="Z1070" s="74">
        <f t="shared" si="2032"/>
        <v>44894</v>
      </c>
      <c r="AA1070" s="210">
        <f t="shared" ref="AA1070:AA1089" si="2090">+AF1070+AL1070+AR1070</f>
        <v>8754720</v>
      </c>
      <c r="AB1070" s="210">
        <f t="shared" ref="AB1070:AB1089" si="2091">+AH1070+AN1070+AT1070</f>
        <v>113269</v>
      </c>
      <c r="AC1070" s="211">
        <f t="shared" ref="AC1070:AC1089" si="2092">+AJ1070+AP1070+AV1070</f>
        <v>25034</v>
      </c>
      <c r="AD1070" s="170">
        <f t="shared" si="2036"/>
        <v>945</v>
      </c>
      <c r="AE1070" s="222">
        <f t="shared" si="2037"/>
        <v>457063</v>
      </c>
      <c r="AF1070" s="143">
        <v>458268</v>
      </c>
      <c r="AG1070" s="171">
        <f t="shared" si="2038"/>
        <v>267</v>
      </c>
      <c r="AH1070" s="143">
        <v>98738</v>
      </c>
      <c r="AI1070" s="171">
        <f t="shared" si="2039"/>
        <v>13</v>
      </c>
      <c r="AJ1070" s="172">
        <v>10731</v>
      </c>
      <c r="AK1070" s="173">
        <f t="shared" si="2040"/>
        <v>1</v>
      </c>
      <c r="AL1070" s="143">
        <v>800</v>
      </c>
      <c r="AM1070" s="173">
        <f t="shared" si="2041"/>
        <v>0</v>
      </c>
      <c r="AN1070" s="143">
        <v>789</v>
      </c>
      <c r="AO1070" s="171">
        <f t="shared" si="2042"/>
        <v>0</v>
      </c>
      <c r="AP1070" s="174">
        <v>6</v>
      </c>
      <c r="AQ1070" s="173">
        <f t="shared" si="2043"/>
        <v>17281</v>
      </c>
      <c r="AR1070" s="143">
        <v>8295652</v>
      </c>
      <c r="AS1070" s="171">
        <f t="shared" si="2044"/>
        <v>0</v>
      </c>
      <c r="AT1070" s="143">
        <v>13742</v>
      </c>
      <c r="AU1070" s="171">
        <f t="shared" si="2045"/>
        <v>21</v>
      </c>
      <c r="AV1070" s="175">
        <v>14297</v>
      </c>
      <c r="AW1070" s="217">
        <f t="shared" si="1836"/>
        <v>909</v>
      </c>
      <c r="AX1070" s="216">
        <f t="shared" si="2033"/>
        <v>44894</v>
      </c>
      <c r="AY1070" s="5">
        <v>1282</v>
      </c>
      <c r="AZ1070" s="217">
        <f t="shared" si="2046"/>
        <v>10962</v>
      </c>
      <c r="BA1070" s="217">
        <f t="shared" si="1840"/>
        <v>475</v>
      </c>
      <c r="BB1070" s="119">
        <v>17</v>
      </c>
      <c r="BC1070" s="26">
        <f t="shared" si="2047"/>
        <v>2406</v>
      </c>
      <c r="BD1070" s="217">
        <f t="shared" si="1842"/>
        <v>510</v>
      </c>
      <c r="BE1070" s="209">
        <f t="shared" si="2048"/>
        <v>44894</v>
      </c>
      <c r="BF1070" s="120">
        <f t="shared" si="2049"/>
        <v>52</v>
      </c>
      <c r="BG1070" s="120">
        <f t="shared" si="2050"/>
        <v>27546</v>
      </c>
      <c r="BH1070" s="209">
        <f t="shared" si="2051"/>
        <v>44894</v>
      </c>
      <c r="BI1070" s="120">
        <f t="shared" si="2052"/>
        <v>27546</v>
      </c>
      <c r="BJ1070" s="1">
        <f t="shared" si="2053"/>
        <v>44894</v>
      </c>
      <c r="BK1070">
        <f t="shared" si="2054"/>
        <v>33376</v>
      </c>
      <c r="BL1070">
        <f t="shared" si="2055"/>
        <v>164</v>
      </c>
      <c r="BM1070">
        <f t="shared" si="2056"/>
        <v>33540</v>
      </c>
      <c r="BN1070" s="1">
        <f t="shared" si="2057"/>
        <v>44894</v>
      </c>
      <c r="BO1070">
        <f t="shared" si="2058"/>
        <v>347509</v>
      </c>
      <c r="BP1070">
        <f t="shared" si="2059"/>
        <v>13676</v>
      </c>
      <c r="BQ1070" s="167">
        <f t="shared" si="2060"/>
        <v>44894</v>
      </c>
      <c r="BR1070">
        <f t="shared" si="2061"/>
        <v>458268</v>
      </c>
      <c r="BS1070">
        <f t="shared" si="2062"/>
        <v>98738</v>
      </c>
      <c r="BT1070">
        <f t="shared" si="2063"/>
        <v>10731</v>
      </c>
      <c r="BU1070">
        <v>15</v>
      </c>
      <c r="BV1070">
        <f t="shared" si="2064"/>
        <v>945</v>
      </c>
      <c r="BW1070">
        <f t="shared" si="2065"/>
        <v>119759</v>
      </c>
      <c r="BX1070" s="167">
        <f t="shared" si="2066"/>
        <v>44894</v>
      </c>
      <c r="BY1070">
        <f t="shared" si="2067"/>
        <v>800</v>
      </c>
      <c r="BZ1070">
        <f t="shared" si="2068"/>
        <v>789</v>
      </c>
      <c r="CA1070">
        <f t="shared" si="2069"/>
        <v>6</v>
      </c>
      <c r="CB1070" s="167">
        <f t="shared" si="2070"/>
        <v>44894</v>
      </c>
      <c r="CC1070">
        <f t="shared" si="2071"/>
        <v>8295652</v>
      </c>
      <c r="CD1070">
        <f t="shared" si="2072"/>
        <v>13742</v>
      </c>
      <c r="CE1070">
        <f t="shared" si="2073"/>
        <v>14297</v>
      </c>
      <c r="CF1070" s="167">
        <f t="shared" si="2074"/>
        <v>44894</v>
      </c>
      <c r="CG1070">
        <f t="shared" si="2075"/>
        <v>17281</v>
      </c>
      <c r="CH1070">
        <f t="shared" si="2076"/>
        <v>21</v>
      </c>
      <c r="CI1070" s="167">
        <f t="shared" si="2077"/>
        <v>44894</v>
      </c>
      <c r="CJ1070">
        <f t="shared" si="2078"/>
        <v>945</v>
      </c>
      <c r="CK1070">
        <f t="shared" si="2079"/>
        <v>267</v>
      </c>
      <c r="CL1070" s="167">
        <f t="shared" si="2080"/>
        <v>44894</v>
      </c>
      <c r="CM1070">
        <f t="shared" si="2081"/>
        <v>13</v>
      </c>
      <c r="CN1070" s="1">
        <f t="shared" si="2082"/>
        <v>44894</v>
      </c>
      <c r="CO1070" s="253">
        <f t="shared" si="2083"/>
        <v>945</v>
      </c>
      <c r="CP1070" s="1">
        <f t="shared" si="2084"/>
        <v>44894</v>
      </c>
      <c r="CQ1070" s="254">
        <f t="shared" si="2085"/>
        <v>13</v>
      </c>
      <c r="CR1070" s="167">
        <f t="shared" si="2086"/>
        <v>44894</v>
      </c>
      <c r="CS1070">
        <f t="shared" si="2087"/>
        <v>17281</v>
      </c>
      <c r="CT1070">
        <f t="shared" si="2088"/>
        <v>21</v>
      </c>
      <c r="CU1070">
        <f t="shared" si="2089"/>
        <v>0</v>
      </c>
    </row>
    <row r="1071" spans="1:99" ht="18" customHeight="1" x14ac:dyDescent="0.55000000000000004">
      <c r="A1071" s="167">
        <v>44895</v>
      </c>
      <c r="B1071" s="219">
        <v>70</v>
      </c>
      <c r="C1071" s="142">
        <f t="shared" si="2034"/>
        <v>27616</v>
      </c>
      <c r="D1071" s="261">
        <f t="shared" si="2035"/>
        <v>776</v>
      </c>
      <c r="E1071" s="135">
        <v>0</v>
      </c>
      <c r="F1071" s="135">
        <v>26840</v>
      </c>
      <c r="G1071" s="135">
        <v>0</v>
      </c>
      <c r="H1071" s="123"/>
      <c r="I1071" s="135">
        <v>0</v>
      </c>
      <c r="J1071" s="123"/>
      <c r="K1071" s="41">
        <v>0</v>
      </c>
      <c r="L1071" s="134">
        <v>31911</v>
      </c>
      <c r="M1071" s="219">
        <v>191</v>
      </c>
      <c r="N1071" s="123"/>
      <c r="O1071" s="123"/>
      <c r="P1071" s="135">
        <v>861</v>
      </c>
      <c r="Q1071" s="135">
        <v>3</v>
      </c>
      <c r="R1071" s="123"/>
      <c r="S1071" s="123"/>
      <c r="T1071" s="135">
        <v>19445</v>
      </c>
      <c r="U1071" s="135">
        <v>140</v>
      </c>
      <c r="V1071" s="123"/>
      <c r="W1071" s="41">
        <v>388467</v>
      </c>
      <c r="X1071" s="136">
        <v>1756</v>
      </c>
      <c r="Y1071" s="4">
        <f t="shared" si="1835"/>
        <v>883</v>
      </c>
      <c r="Z1071" s="74">
        <f t="shared" si="2032"/>
        <v>44895</v>
      </c>
      <c r="AA1071" s="210">
        <f t="shared" si="2090"/>
        <v>8773617</v>
      </c>
      <c r="AB1071" s="210">
        <f t="shared" si="2091"/>
        <v>113630</v>
      </c>
      <c r="AC1071" s="211">
        <f t="shared" si="2092"/>
        <v>25087</v>
      </c>
      <c r="AD1071" s="170">
        <f t="shared" si="2036"/>
        <v>1177</v>
      </c>
      <c r="AE1071" s="222">
        <f t="shared" si="2037"/>
        <v>458240</v>
      </c>
      <c r="AF1071" s="143">
        <v>459445</v>
      </c>
      <c r="AG1071" s="171">
        <f t="shared" si="2038"/>
        <v>361</v>
      </c>
      <c r="AH1071" s="143">
        <v>99099</v>
      </c>
      <c r="AI1071" s="171">
        <f t="shared" si="2039"/>
        <v>16</v>
      </c>
      <c r="AJ1071" s="172">
        <v>10747</v>
      </c>
      <c r="AK1071" s="173">
        <f t="shared" si="2040"/>
        <v>6</v>
      </c>
      <c r="AL1071" s="143">
        <v>806</v>
      </c>
      <c r="AM1071" s="173">
        <f t="shared" si="2041"/>
        <v>0</v>
      </c>
      <c r="AN1071" s="143">
        <v>789</v>
      </c>
      <c r="AO1071" s="171">
        <f t="shared" si="2042"/>
        <v>0</v>
      </c>
      <c r="AP1071" s="174">
        <v>6</v>
      </c>
      <c r="AQ1071" s="173">
        <f t="shared" si="2043"/>
        <v>17714</v>
      </c>
      <c r="AR1071" s="143">
        <v>8313366</v>
      </c>
      <c r="AS1071" s="171">
        <f t="shared" si="2044"/>
        <v>0</v>
      </c>
      <c r="AT1071" s="143">
        <v>13742</v>
      </c>
      <c r="AU1071" s="171">
        <f t="shared" si="2045"/>
        <v>37</v>
      </c>
      <c r="AV1071" s="175">
        <v>14334</v>
      </c>
      <c r="AW1071" s="217">
        <f t="shared" si="1836"/>
        <v>910</v>
      </c>
      <c r="AX1071" s="216">
        <f t="shared" si="2033"/>
        <v>44895</v>
      </c>
      <c r="AY1071" s="5">
        <v>1023</v>
      </c>
      <c r="AZ1071" s="217">
        <f t="shared" si="2046"/>
        <v>11985</v>
      </c>
      <c r="BA1071" s="217">
        <f t="shared" si="1840"/>
        <v>473</v>
      </c>
      <c r="BB1071" s="119">
        <v>16</v>
      </c>
      <c r="BC1071" s="26">
        <f t="shared" si="2047"/>
        <v>2422</v>
      </c>
      <c r="BD1071" s="217">
        <f t="shared" si="1842"/>
        <v>508</v>
      </c>
      <c r="BE1071" s="209">
        <f t="shared" si="2048"/>
        <v>44895</v>
      </c>
      <c r="BF1071" s="120">
        <f t="shared" si="2049"/>
        <v>70</v>
      </c>
      <c r="BG1071" s="120">
        <f t="shared" si="2050"/>
        <v>27616</v>
      </c>
      <c r="BH1071" s="209">
        <f t="shared" si="2051"/>
        <v>44895</v>
      </c>
      <c r="BI1071" s="120">
        <f t="shared" si="2052"/>
        <v>27616</v>
      </c>
      <c r="BJ1071" s="1">
        <f t="shared" si="2053"/>
        <v>44895</v>
      </c>
      <c r="BK1071">
        <f t="shared" si="2054"/>
        <v>31720</v>
      </c>
      <c r="BL1071">
        <f t="shared" si="2055"/>
        <v>191</v>
      </c>
      <c r="BM1071">
        <f t="shared" si="2056"/>
        <v>31911</v>
      </c>
      <c r="BN1071" s="1">
        <f t="shared" si="2057"/>
        <v>44895</v>
      </c>
      <c r="BO1071">
        <f t="shared" si="2058"/>
        <v>360014</v>
      </c>
      <c r="BP1071">
        <f t="shared" si="2059"/>
        <v>13713</v>
      </c>
      <c r="BQ1071" s="167">
        <f t="shared" si="2060"/>
        <v>44895</v>
      </c>
      <c r="BR1071">
        <f t="shared" si="2061"/>
        <v>459445</v>
      </c>
      <c r="BS1071">
        <f t="shared" si="2062"/>
        <v>99099</v>
      </c>
      <c r="BT1071">
        <f t="shared" si="2063"/>
        <v>10747</v>
      </c>
      <c r="BU1071">
        <v>15</v>
      </c>
      <c r="BV1071">
        <f t="shared" si="2064"/>
        <v>1177</v>
      </c>
      <c r="BW1071">
        <f t="shared" si="2065"/>
        <v>106030</v>
      </c>
      <c r="BX1071" s="167">
        <f t="shared" si="2066"/>
        <v>44895</v>
      </c>
      <c r="BY1071">
        <f t="shared" si="2067"/>
        <v>806</v>
      </c>
      <c r="BZ1071">
        <f t="shared" si="2068"/>
        <v>789</v>
      </c>
      <c r="CA1071">
        <f t="shared" si="2069"/>
        <v>6</v>
      </c>
      <c r="CB1071" s="167">
        <f t="shared" si="2070"/>
        <v>44895</v>
      </c>
      <c r="CC1071">
        <f t="shared" si="2071"/>
        <v>8313366</v>
      </c>
      <c r="CD1071">
        <f t="shared" si="2072"/>
        <v>13742</v>
      </c>
      <c r="CE1071">
        <f t="shared" si="2073"/>
        <v>14334</v>
      </c>
      <c r="CF1071" s="167">
        <f t="shared" si="2074"/>
        <v>44895</v>
      </c>
      <c r="CG1071">
        <f t="shared" si="2075"/>
        <v>17714</v>
      </c>
      <c r="CH1071">
        <f t="shared" si="2076"/>
        <v>37</v>
      </c>
      <c r="CI1071" s="167">
        <f t="shared" si="2077"/>
        <v>44895</v>
      </c>
      <c r="CJ1071">
        <f t="shared" si="2078"/>
        <v>1177</v>
      </c>
      <c r="CK1071">
        <f t="shared" si="2079"/>
        <v>361</v>
      </c>
      <c r="CL1071" s="167">
        <f t="shared" si="2080"/>
        <v>44895</v>
      </c>
      <c r="CM1071">
        <f t="shared" si="2081"/>
        <v>16</v>
      </c>
      <c r="CN1071" s="1">
        <f t="shared" si="2082"/>
        <v>44895</v>
      </c>
      <c r="CO1071" s="253">
        <f t="shared" si="2083"/>
        <v>1177</v>
      </c>
      <c r="CP1071" s="1">
        <f t="shared" si="2084"/>
        <v>44895</v>
      </c>
      <c r="CQ1071" s="254">
        <f t="shared" si="2085"/>
        <v>16</v>
      </c>
      <c r="CR1071" s="167">
        <f t="shared" si="2086"/>
        <v>44895</v>
      </c>
      <c r="CS1071">
        <f t="shared" si="2087"/>
        <v>17714</v>
      </c>
      <c r="CT1071">
        <f t="shared" si="2088"/>
        <v>37</v>
      </c>
      <c r="CU1071">
        <f t="shared" si="2089"/>
        <v>0</v>
      </c>
    </row>
    <row r="1072" spans="1:99" ht="18" customHeight="1" x14ac:dyDescent="0.55000000000000004">
      <c r="A1072" s="167">
        <v>44896</v>
      </c>
      <c r="B1072" s="219">
        <v>45</v>
      </c>
      <c r="C1072" s="142">
        <f t="shared" si="2034"/>
        <v>27661</v>
      </c>
      <c r="D1072" s="261">
        <f t="shared" si="2035"/>
        <v>736</v>
      </c>
      <c r="E1072" s="135">
        <v>0</v>
      </c>
      <c r="F1072" s="135">
        <v>26925</v>
      </c>
      <c r="G1072" s="135">
        <v>0</v>
      </c>
      <c r="H1072" s="123"/>
      <c r="I1072" s="135">
        <v>0</v>
      </c>
      <c r="J1072" s="123"/>
      <c r="K1072" s="41">
        <v>0</v>
      </c>
      <c r="L1072" s="134">
        <v>30702</v>
      </c>
      <c r="M1072" s="219">
        <v>163</v>
      </c>
      <c r="N1072" s="123"/>
      <c r="O1072" s="123"/>
      <c r="P1072" s="135">
        <v>1094</v>
      </c>
      <c r="Q1072" s="135">
        <v>5</v>
      </c>
      <c r="R1072" s="123"/>
      <c r="S1072" s="123"/>
      <c r="T1072" s="135">
        <v>21981</v>
      </c>
      <c r="U1072" s="135">
        <v>153</v>
      </c>
      <c r="V1072" s="123"/>
      <c r="W1072" s="41">
        <v>396094</v>
      </c>
      <c r="X1072" s="136">
        <v>1761</v>
      </c>
      <c r="Y1072" s="4">
        <f t="shared" si="1835"/>
        <v>884</v>
      </c>
      <c r="Z1072" s="74">
        <f t="shared" si="2032"/>
        <v>44896</v>
      </c>
      <c r="AA1072" s="210">
        <f t="shared" si="2090"/>
        <v>8790364</v>
      </c>
      <c r="AB1072" s="210">
        <f t="shared" si="2091"/>
        <v>113965</v>
      </c>
      <c r="AC1072" s="211">
        <f t="shared" si="2092"/>
        <v>25155</v>
      </c>
      <c r="AD1072" s="170">
        <f t="shared" si="2036"/>
        <v>1103</v>
      </c>
      <c r="AE1072" s="222">
        <f t="shared" si="2037"/>
        <v>459343</v>
      </c>
      <c r="AF1072" s="143">
        <v>460548</v>
      </c>
      <c r="AG1072" s="171">
        <f t="shared" si="2038"/>
        <v>333</v>
      </c>
      <c r="AH1072" s="143">
        <v>99432</v>
      </c>
      <c r="AI1072" s="171">
        <f t="shared" si="2039"/>
        <v>15</v>
      </c>
      <c r="AJ1072" s="172">
        <v>10762</v>
      </c>
      <c r="AK1072" s="173">
        <f t="shared" si="2040"/>
        <v>2</v>
      </c>
      <c r="AL1072" s="143">
        <v>808</v>
      </c>
      <c r="AM1072" s="173">
        <f t="shared" si="2041"/>
        <v>2</v>
      </c>
      <c r="AN1072" s="143">
        <v>791</v>
      </c>
      <c r="AO1072" s="171">
        <f t="shared" si="2042"/>
        <v>0</v>
      </c>
      <c r="AP1072" s="174">
        <v>6</v>
      </c>
      <c r="AQ1072" s="173">
        <f t="shared" si="2043"/>
        <v>15642</v>
      </c>
      <c r="AR1072" s="143">
        <v>8329008</v>
      </c>
      <c r="AS1072" s="171">
        <f t="shared" si="2044"/>
        <v>0</v>
      </c>
      <c r="AT1072" s="143">
        <v>13742</v>
      </c>
      <c r="AU1072" s="171">
        <f t="shared" si="2045"/>
        <v>53</v>
      </c>
      <c r="AV1072" s="175">
        <v>14387</v>
      </c>
      <c r="AW1072" s="217">
        <f t="shared" si="1836"/>
        <v>911</v>
      </c>
      <c r="AX1072" s="216">
        <f t="shared" si="2033"/>
        <v>44896</v>
      </c>
      <c r="AY1072" s="5">
        <v>942</v>
      </c>
      <c r="AZ1072" s="217">
        <f t="shared" si="2046"/>
        <v>12927</v>
      </c>
      <c r="BA1072" s="217">
        <f t="shared" si="1840"/>
        <v>474</v>
      </c>
      <c r="BB1072" s="119">
        <v>18</v>
      </c>
      <c r="BC1072" s="26">
        <f t="shared" si="2047"/>
        <v>2440</v>
      </c>
      <c r="BD1072" s="217">
        <f t="shared" si="1842"/>
        <v>509</v>
      </c>
      <c r="BE1072" s="209">
        <f t="shared" si="2048"/>
        <v>44896</v>
      </c>
      <c r="BF1072" s="120">
        <f t="shared" si="2049"/>
        <v>45</v>
      </c>
      <c r="BG1072" s="120">
        <f t="shared" si="2050"/>
        <v>27661</v>
      </c>
      <c r="BH1072" s="209">
        <f t="shared" si="2051"/>
        <v>44896</v>
      </c>
      <c r="BI1072" s="120">
        <f t="shared" si="2052"/>
        <v>27661</v>
      </c>
      <c r="BJ1072" s="1">
        <f t="shared" si="2053"/>
        <v>44896</v>
      </c>
      <c r="BK1072">
        <f t="shared" si="2054"/>
        <v>30539</v>
      </c>
      <c r="BL1072">
        <f t="shared" si="2055"/>
        <v>163</v>
      </c>
      <c r="BM1072">
        <f t="shared" si="2056"/>
        <v>30702</v>
      </c>
      <c r="BN1072" s="1">
        <f t="shared" si="2057"/>
        <v>44896</v>
      </c>
      <c r="BO1072">
        <f t="shared" si="2058"/>
        <v>369410</v>
      </c>
      <c r="BP1072">
        <f t="shared" si="2059"/>
        <v>13506</v>
      </c>
      <c r="BQ1072" s="167">
        <f t="shared" si="2060"/>
        <v>44896</v>
      </c>
      <c r="BR1072">
        <f t="shared" si="2061"/>
        <v>460548</v>
      </c>
      <c r="BS1072">
        <f t="shared" si="2062"/>
        <v>99432</v>
      </c>
      <c r="BT1072">
        <f t="shared" si="2063"/>
        <v>10762</v>
      </c>
      <c r="BU1072">
        <v>15</v>
      </c>
      <c r="BV1072">
        <f t="shared" si="2064"/>
        <v>1103</v>
      </c>
      <c r="BW1072">
        <f t="shared" si="2065"/>
        <v>119372</v>
      </c>
      <c r="BX1072" s="167">
        <f t="shared" si="2066"/>
        <v>44896</v>
      </c>
      <c r="BY1072">
        <f t="shared" si="2067"/>
        <v>808</v>
      </c>
      <c r="BZ1072">
        <f t="shared" si="2068"/>
        <v>791</v>
      </c>
      <c r="CA1072">
        <f t="shared" si="2069"/>
        <v>6</v>
      </c>
      <c r="CB1072" s="167">
        <f t="shared" si="2070"/>
        <v>44896</v>
      </c>
      <c r="CC1072">
        <f t="shared" si="2071"/>
        <v>8329008</v>
      </c>
      <c r="CD1072">
        <f t="shared" si="2072"/>
        <v>13742</v>
      </c>
      <c r="CE1072">
        <f t="shared" si="2073"/>
        <v>14387</v>
      </c>
      <c r="CF1072" s="167">
        <f t="shared" si="2074"/>
        <v>44896</v>
      </c>
      <c r="CG1072">
        <f t="shared" si="2075"/>
        <v>15642</v>
      </c>
      <c r="CH1072">
        <f t="shared" si="2076"/>
        <v>53</v>
      </c>
      <c r="CI1072" s="167">
        <f t="shared" si="2077"/>
        <v>44896</v>
      </c>
      <c r="CJ1072">
        <f t="shared" si="2078"/>
        <v>1103</v>
      </c>
      <c r="CK1072">
        <f t="shared" si="2079"/>
        <v>333</v>
      </c>
      <c r="CL1072" s="167">
        <f t="shared" si="2080"/>
        <v>44896</v>
      </c>
      <c r="CM1072">
        <f t="shared" si="2081"/>
        <v>15</v>
      </c>
      <c r="CN1072" s="1">
        <f t="shared" si="2082"/>
        <v>44896</v>
      </c>
      <c r="CO1072" s="253">
        <f t="shared" si="2083"/>
        <v>1103</v>
      </c>
      <c r="CP1072" s="1">
        <f t="shared" si="2084"/>
        <v>44896</v>
      </c>
      <c r="CQ1072" s="254">
        <f t="shared" si="2085"/>
        <v>15</v>
      </c>
      <c r="CR1072" s="167">
        <f t="shared" si="2086"/>
        <v>44896</v>
      </c>
      <c r="CS1072">
        <f t="shared" si="2087"/>
        <v>15642</v>
      </c>
      <c r="CT1072">
        <f t="shared" si="2088"/>
        <v>53</v>
      </c>
      <c r="CU1072">
        <f t="shared" si="2089"/>
        <v>0</v>
      </c>
    </row>
    <row r="1073" spans="1:99" ht="18" customHeight="1" x14ac:dyDescent="0.55000000000000004">
      <c r="A1073" s="167">
        <v>44897</v>
      </c>
      <c r="B1073" s="219">
        <v>55</v>
      </c>
      <c r="C1073" s="142">
        <f t="shared" si="2034"/>
        <v>27716</v>
      </c>
      <c r="D1073" s="261">
        <f t="shared" si="2035"/>
        <v>710</v>
      </c>
      <c r="E1073" s="135">
        <v>0</v>
      </c>
      <c r="F1073" s="135">
        <v>27006</v>
      </c>
      <c r="G1073" s="135">
        <v>0</v>
      </c>
      <c r="H1073" s="123"/>
      <c r="I1073" s="135">
        <v>0</v>
      </c>
      <c r="J1073" s="123"/>
      <c r="K1073" s="41">
        <v>0</v>
      </c>
      <c r="L1073" s="134">
        <v>29085</v>
      </c>
      <c r="M1073" s="219">
        <v>191</v>
      </c>
      <c r="N1073" s="123"/>
      <c r="O1073" s="123"/>
      <c r="P1073" s="135">
        <v>631</v>
      </c>
      <c r="Q1073" s="135">
        <v>10</v>
      </c>
      <c r="R1073" s="123"/>
      <c r="S1073" s="123"/>
      <c r="T1073" s="135">
        <v>28632</v>
      </c>
      <c r="U1073" s="135">
        <v>176</v>
      </c>
      <c r="V1073" s="123"/>
      <c r="W1073" s="41">
        <v>395916</v>
      </c>
      <c r="X1073" s="136">
        <v>1766</v>
      </c>
      <c r="Y1073" s="4">
        <f t="shared" si="1835"/>
        <v>885</v>
      </c>
      <c r="Z1073" s="74">
        <f t="shared" si="2032"/>
        <v>44897</v>
      </c>
      <c r="AA1073" s="210">
        <f t="shared" si="2090"/>
        <v>8805543</v>
      </c>
      <c r="AB1073" s="210">
        <f t="shared" si="2091"/>
        <v>114261</v>
      </c>
      <c r="AC1073" s="211">
        <f t="shared" si="2092"/>
        <v>25195</v>
      </c>
      <c r="AD1073" s="170">
        <f t="shared" si="2036"/>
        <v>1104</v>
      </c>
      <c r="AE1073" s="222">
        <f t="shared" si="2037"/>
        <v>460447</v>
      </c>
      <c r="AF1073" s="143">
        <v>461652</v>
      </c>
      <c r="AG1073" s="171">
        <f t="shared" si="2038"/>
        <v>296</v>
      </c>
      <c r="AH1073" s="143">
        <v>99728</v>
      </c>
      <c r="AI1073" s="171">
        <f t="shared" si="2039"/>
        <v>11</v>
      </c>
      <c r="AJ1073" s="172">
        <v>10773</v>
      </c>
      <c r="AK1073" s="173">
        <f t="shared" si="2040"/>
        <v>2</v>
      </c>
      <c r="AL1073" s="143">
        <v>810</v>
      </c>
      <c r="AM1073" s="173">
        <f t="shared" si="2041"/>
        <v>0</v>
      </c>
      <c r="AN1073" s="143">
        <v>791</v>
      </c>
      <c r="AO1073" s="171">
        <f t="shared" si="2042"/>
        <v>0</v>
      </c>
      <c r="AP1073" s="174">
        <v>6</v>
      </c>
      <c r="AQ1073" s="173">
        <f t="shared" si="2043"/>
        <v>14073</v>
      </c>
      <c r="AR1073" s="143">
        <v>8343081</v>
      </c>
      <c r="AS1073" s="171">
        <f t="shared" si="2044"/>
        <v>0</v>
      </c>
      <c r="AT1073" s="143">
        <v>13742</v>
      </c>
      <c r="AU1073" s="171">
        <f t="shared" si="2045"/>
        <v>29</v>
      </c>
      <c r="AV1073" s="175">
        <v>14416</v>
      </c>
      <c r="AW1073" s="217">
        <f t="shared" si="1836"/>
        <v>912</v>
      </c>
      <c r="AX1073" s="216">
        <f t="shared" si="2033"/>
        <v>44897</v>
      </c>
      <c r="AY1073" s="5">
        <v>703</v>
      </c>
      <c r="AZ1073" s="217">
        <f t="shared" si="2046"/>
        <v>13630</v>
      </c>
      <c r="BA1073" s="217">
        <f t="shared" si="1840"/>
        <v>475</v>
      </c>
      <c r="BB1073" s="119">
        <v>15</v>
      </c>
      <c r="BC1073" s="26">
        <f t="shared" si="2047"/>
        <v>2455</v>
      </c>
      <c r="BD1073" s="217">
        <f t="shared" si="1842"/>
        <v>510</v>
      </c>
      <c r="BE1073" s="209">
        <f t="shared" si="2048"/>
        <v>44897</v>
      </c>
      <c r="BF1073" s="120">
        <f t="shared" si="2049"/>
        <v>55</v>
      </c>
      <c r="BG1073" s="120">
        <f t="shared" si="2050"/>
        <v>27716</v>
      </c>
      <c r="BH1073" s="209">
        <f t="shared" si="2051"/>
        <v>44897</v>
      </c>
      <c r="BI1073" s="120">
        <f t="shared" si="2052"/>
        <v>27716</v>
      </c>
      <c r="BJ1073" s="1">
        <f t="shared" si="2053"/>
        <v>44897</v>
      </c>
      <c r="BK1073">
        <f t="shared" si="2054"/>
        <v>28894</v>
      </c>
      <c r="BL1073">
        <f t="shared" si="2055"/>
        <v>191</v>
      </c>
      <c r="BM1073">
        <f t="shared" si="2056"/>
        <v>29085</v>
      </c>
      <c r="BN1073" s="1">
        <f t="shared" si="2057"/>
        <v>44897</v>
      </c>
      <c r="BO1073">
        <f t="shared" si="2058"/>
        <v>378320</v>
      </c>
      <c r="BP1073">
        <f t="shared" si="2059"/>
        <v>13523</v>
      </c>
      <c r="BQ1073" s="167">
        <f t="shared" si="2060"/>
        <v>44897</v>
      </c>
      <c r="BR1073">
        <f t="shared" si="2061"/>
        <v>461652</v>
      </c>
      <c r="BS1073">
        <f t="shared" si="2062"/>
        <v>99728</v>
      </c>
      <c r="BT1073">
        <f t="shared" si="2063"/>
        <v>10773</v>
      </c>
      <c r="BU1073">
        <v>15</v>
      </c>
      <c r="BV1073">
        <f t="shared" si="2064"/>
        <v>1104</v>
      </c>
      <c r="BW1073">
        <f t="shared" si="2065"/>
        <v>107743</v>
      </c>
      <c r="BX1073" s="167">
        <f t="shared" si="2066"/>
        <v>44897</v>
      </c>
      <c r="BY1073">
        <f t="shared" si="2067"/>
        <v>810</v>
      </c>
      <c r="BZ1073">
        <f t="shared" si="2068"/>
        <v>791</v>
      </c>
      <c r="CA1073">
        <f t="shared" si="2069"/>
        <v>6</v>
      </c>
      <c r="CB1073" s="167">
        <f t="shared" si="2070"/>
        <v>44897</v>
      </c>
      <c r="CC1073">
        <f t="shared" si="2071"/>
        <v>8343081</v>
      </c>
      <c r="CD1073">
        <f t="shared" si="2072"/>
        <v>13742</v>
      </c>
      <c r="CE1073">
        <f t="shared" si="2073"/>
        <v>14416</v>
      </c>
      <c r="CF1073" s="167">
        <f t="shared" si="2074"/>
        <v>44897</v>
      </c>
      <c r="CG1073">
        <f t="shared" si="2075"/>
        <v>14073</v>
      </c>
      <c r="CH1073">
        <f t="shared" si="2076"/>
        <v>29</v>
      </c>
      <c r="CI1073" s="167">
        <f t="shared" si="2077"/>
        <v>44897</v>
      </c>
      <c r="CJ1073">
        <f t="shared" si="2078"/>
        <v>1104</v>
      </c>
      <c r="CK1073">
        <f t="shared" si="2079"/>
        <v>296</v>
      </c>
      <c r="CL1073" s="167">
        <f t="shared" si="2080"/>
        <v>44897</v>
      </c>
      <c r="CM1073">
        <f t="shared" si="2081"/>
        <v>11</v>
      </c>
      <c r="CN1073" s="1">
        <f t="shared" si="2082"/>
        <v>44897</v>
      </c>
      <c r="CO1073" s="253">
        <f t="shared" si="2083"/>
        <v>1104</v>
      </c>
      <c r="CP1073" s="1">
        <f t="shared" si="2084"/>
        <v>44897</v>
      </c>
      <c r="CQ1073" s="254">
        <f t="shared" si="2085"/>
        <v>11</v>
      </c>
      <c r="CR1073" s="167">
        <f t="shared" si="2086"/>
        <v>44897</v>
      </c>
      <c r="CS1073">
        <f t="shared" si="2087"/>
        <v>14073</v>
      </c>
      <c r="CT1073">
        <f t="shared" si="2088"/>
        <v>29</v>
      </c>
      <c r="CU1073">
        <f t="shared" si="2089"/>
        <v>0</v>
      </c>
    </row>
    <row r="1074" spans="1:99" ht="18" customHeight="1" x14ac:dyDescent="0.55000000000000004">
      <c r="A1074" s="167">
        <v>44898</v>
      </c>
      <c r="B1074" s="219">
        <v>45</v>
      </c>
      <c r="C1074" s="142">
        <f t="shared" si="2034"/>
        <v>27761</v>
      </c>
      <c r="D1074" s="261">
        <f t="shared" si="2035"/>
        <v>657</v>
      </c>
      <c r="E1074" s="135">
        <v>0</v>
      </c>
      <c r="F1074" s="135">
        <v>27104</v>
      </c>
      <c r="G1074" s="135">
        <v>0</v>
      </c>
      <c r="H1074" s="123"/>
      <c r="I1074" s="135">
        <v>0</v>
      </c>
      <c r="J1074" s="123"/>
      <c r="K1074" s="41">
        <v>0</v>
      </c>
      <c r="L1074" s="134">
        <v>27611</v>
      </c>
      <c r="M1074" s="219">
        <v>178</v>
      </c>
      <c r="N1074" s="123"/>
      <c r="O1074" s="123"/>
      <c r="P1074" s="135">
        <v>715</v>
      </c>
      <c r="Q1074" s="135">
        <v>3</v>
      </c>
      <c r="R1074" s="123"/>
      <c r="S1074" s="123"/>
      <c r="T1074" s="135">
        <v>31770</v>
      </c>
      <c r="U1074" s="135">
        <v>163</v>
      </c>
      <c r="V1074" s="123"/>
      <c r="W1074" s="41">
        <v>391042</v>
      </c>
      <c r="X1074" s="136">
        <v>1778</v>
      </c>
      <c r="Y1074" s="4">
        <f t="shared" si="1835"/>
        <v>886</v>
      </c>
      <c r="Z1074" s="74">
        <f t="shared" si="2032"/>
        <v>44898</v>
      </c>
      <c r="AA1074" s="210">
        <f t="shared" si="2090"/>
        <v>8819804</v>
      </c>
      <c r="AB1074" s="210">
        <f t="shared" si="2091"/>
        <v>114524</v>
      </c>
      <c r="AC1074" s="211">
        <f t="shared" si="2092"/>
        <v>25245</v>
      </c>
      <c r="AD1074" s="170">
        <f t="shared" si="2036"/>
        <v>1122</v>
      </c>
      <c r="AE1074" s="222">
        <f t="shared" si="2037"/>
        <v>461569</v>
      </c>
      <c r="AF1074" s="143">
        <v>462774</v>
      </c>
      <c r="AG1074" s="171">
        <f t="shared" si="2038"/>
        <v>263</v>
      </c>
      <c r="AH1074" s="143">
        <v>99991</v>
      </c>
      <c r="AI1074" s="171">
        <f t="shared" si="2039"/>
        <v>17</v>
      </c>
      <c r="AJ1074" s="172">
        <v>10790</v>
      </c>
      <c r="AK1074" s="173">
        <f t="shared" si="2040"/>
        <v>3</v>
      </c>
      <c r="AL1074" s="143">
        <v>813</v>
      </c>
      <c r="AM1074" s="173">
        <f t="shared" si="2041"/>
        <v>0</v>
      </c>
      <c r="AN1074" s="143">
        <v>791</v>
      </c>
      <c r="AO1074" s="171">
        <f t="shared" si="2042"/>
        <v>0</v>
      </c>
      <c r="AP1074" s="174">
        <v>6</v>
      </c>
      <c r="AQ1074" s="173">
        <f t="shared" si="2043"/>
        <v>13136</v>
      </c>
      <c r="AR1074" s="143">
        <v>8356217</v>
      </c>
      <c r="AS1074" s="171">
        <f t="shared" si="2044"/>
        <v>0</v>
      </c>
      <c r="AT1074" s="143">
        <v>13742</v>
      </c>
      <c r="AU1074" s="171">
        <f t="shared" si="2045"/>
        <v>33</v>
      </c>
      <c r="AV1074" s="175">
        <v>14449</v>
      </c>
      <c r="AW1074" s="217">
        <f t="shared" si="1836"/>
        <v>913</v>
      </c>
      <c r="AX1074" s="216">
        <f t="shared" si="2033"/>
        <v>44898</v>
      </c>
      <c r="AY1074" s="5">
        <v>708</v>
      </c>
      <c r="AZ1074" s="217">
        <f t="shared" si="2046"/>
        <v>14338</v>
      </c>
      <c r="BA1074" s="217">
        <f t="shared" si="1840"/>
        <v>476</v>
      </c>
      <c r="BB1074" s="119">
        <v>2</v>
      </c>
      <c r="BC1074" s="26">
        <f t="shared" si="2047"/>
        <v>2457</v>
      </c>
      <c r="BD1074" s="217">
        <f t="shared" si="1842"/>
        <v>511</v>
      </c>
      <c r="BE1074" s="209">
        <f t="shared" si="2048"/>
        <v>44898</v>
      </c>
      <c r="BF1074" s="120">
        <f t="shared" si="2049"/>
        <v>45</v>
      </c>
      <c r="BG1074" s="120">
        <f t="shared" si="2050"/>
        <v>27761</v>
      </c>
      <c r="BH1074" s="209">
        <f t="shared" si="2051"/>
        <v>44898</v>
      </c>
      <c r="BI1074" s="120">
        <f t="shared" si="2052"/>
        <v>27761</v>
      </c>
      <c r="BJ1074" s="1">
        <f t="shared" si="2053"/>
        <v>44898</v>
      </c>
      <c r="BK1074">
        <f t="shared" si="2054"/>
        <v>27433</v>
      </c>
      <c r="BL1074">
        <f t="shared" si="2055"/>
        <v>178</v>
      </c>
      <c r="BM1074">
        <f t="shared" si="2056"/>
        <v>27611</v>
      </c>
      <c r="BN1074" s="1">
        <f t="shared" si="2057"/>
        <v>44898</v>
      </c>
      <c r="BO1074">
        <f t="shared" si="2058"/>
        <v>375120</v>
      </c>
      <c r="BP1074">
        <f t="shared" si="2059"/>
        <v>13854</v>
      </c>
      <c r="BQ1074" s="167">
        <f t="shared" si="2060"/>
        <v>44898</v>
      </c>
      <c r="BR1074">
        <f t="shared" si="2061"/>
        <v>462774</v>
      </c>
      <c r="BS1074">
        <f t="shared" si="2062"/>
        <v>99991</v>
      </c>
      <c r="BT1074">
        <f t="shared" si="2063"/>
        <v>10790</v>
      </c>
      <c r="BU1074">
        <v>15</v>
      </c>
      <c r="BV1074">
        <f t="shared" si="2064"/>
        <v>1122</v>
      </c>
      <c r="BW1074">
        <f t="shared" si="2065"/>
        <v>120881</v>
      </c>
      <c r="BX1074" s="167">
        <f t="shared" si="2066"/>
        <v>44898</v>
      </c>
      <c r="BY1074">
        <f t="shared" si="2067"/>
        <v>813</v>
      </c>
      <c r="BZ1074">
        <f t="shared" si="2068"/>
        <v>791</v>
      </c>
      <c r="CA1074">
        <f t="shared" si="2069"/>
        <v>6</v>
      </c>
      <c r="CB1074" s="167">
        <f t="shared" si="2070"/>
        <v>44898</v>
      </c>
      <c r="CC1074">
        <f t="shared" si="2071"/>
        <v>8356217</v>
      </c>
      <c r="CD1074">
        <f t="shared" si="2072"/>
        <v>13742</v>
      </c>
      <c r="CE1074">
        <f t="shared" si="2073"/>
        <v>14449</v>
      </c>
      <c r="CF1074" s="167">
        <f t="shared" si="2074"/>
        <v>44898</v>
      </c>
      <c r="CG1074">
        <f t="shared" si="2075"/>
        <v>13136</v>
      </c>
      <c r="CH1074">
        <f t="shared" si="2076"/>
        <v>33</v>
      </c>
      <c r="CI1074" s="167">
        <f t="shared" si="2077"/>
        <v>44898</v>
      </c>
      <c r="CJ1074">
        <f t="shared" si="2078"/>
        <v>1122</v>
      </c>
      <c r="CK1074">
        <f t="shared" si="2079"/>
        <v>263</v>
      </c>
      <c r="CL1074" s="167">
        <f t="shared" si="2080"/>
        <v>44898</v>
      </c>
      <c r="CM1074">
        <f t="shared" si="2081"/>
        <v>17</v>
      </c>
      <c r="CN1074" s="1">
        <f t="shared" si="2082"/>
        <v>44898</v>
      </c>
      <c r="CO1074" s="253">
        <f t="shared" si="2083"/>
        <v>1122</v>
      </c>
      <c r="CP1074" s="1">
        <f t="shared" si="2084"/>
        <v>44898</v>
      </c>
      <c r="CQ1074" s="254">
        <f t="shared" si="2085"/>
        <v>17</v>
      </c>
      <c r="CR1074" s="167">
        <f t="shared" si="2086"/>
        <v>44898</v>
      </c>
      <c r="CS1074">
        <f t="shared" si="2087"/>
        <v>13136</v>
      </c>
      <c r="CT1074">
        <f t="shared" si="2088"/>
        <v>33</v>
      </c>
      <c r="CU1074">
        <f t="shared" si="2089"/>
        <v>0</v>
      </c>
    </row>
    <row r="1075" spans="1:99" ht="18" customHeight="1" x14ac:dyDescent="0.55000000000000004">
      <c r="A1075" s="167">
        <v>44899</v>
      </c>
      <c r="B1075" s="219">
        <v>71</v>
      </c>
      <c r="C1075" s="142">
        <f t="shared" si="2034"/>
        <v>27832</v>
      </c>
      <c r="D1075" s="261">
        <f t="shared" si="2035"/>
        <v>625</v>
      </c>
      <c r="E1075" s="135">
        <v>0</v>
      </c>
      <c r="F1075" s="135">
        <v>27207</v>
      </c>
      <c r="G1075" s="135">
        <v>0</v>
      </c>
      <c r="H1075" s="123"/>
      <c r="I1075" s="135">
        <v>0</v>
      </c>
      <c r="J1075" s="123"/>
      <c r="K1075" s="41">
        <v>0</v>
      </c>
      <c r="L1075" s="134">
        <v>25696</v>
      </c>
      <c r="M1075" s="219">
        <v>219</v>
      </c>
      <c r="N1075" s="123"/>
      <c r="O1075" s="123"/>
      <c r="P1075" s="135">
        <v>565</v>
      </c>
      <c r="Q1075" s="135">
        <v>12</v>
      </c>
      <c r="R1075" s="123"/>
      <c r="S1075" s="123"/>
      <c r="T1075" s="135">
        <v>25696</v>
      </c>
      <c r="U1075" s="135">
        <v>219</v>
      </c>
      <c r="V1075" s="123"/>
      <c r="W1075" s="135">
        <v>384295</v>
      </c>
      <c r="X1075" s="136">
        <v>1783</v>
      </c>
      <c r="Y1075" s="4">
        <f t="shared" si="1835"/>
        <v>887</v>
      </c>
      <c r="Z1075" s="74">
        <f t="shared" si="2032"/>
        <v>44899</v>
      </c>
      <c r="AA1075" s="210">
        <f t="shared" si="2090"/>
        <v>8834022</v>
      </c>
      <c r="AB1075" s="210">
        <f t="shared" si="2091"/>
        <v>114784</v>
      </c>
      <c r="AC1075" s="211">
        <f t="shared" si="2092"/>
        <v>25290</v>
      </c>
      <c r="AD1075" s="170">
        <f t="shared" si="2036"/>
        <v>1203</v>
      </c>
      <c r="AE1075" s="222">
        <f t="shared" si="2037"/>
        <v>462772</v>
      </c>
      <c r="AF1075" s="143">
        <v>463977</v>
      </c>
      <c r="AG1075" s="171">
        <f t="shared" si="2038"/>
        <v>260</v>
      </c>
      <c r="AH1075" s="143">
        <v>100251</v>
      </c>
      <c r="AI1075" s="171">
        <f t="shared" si="2039"/>
        <v>16</v>
      </c>
      <c r="AJ1075" s="172">
        <v>10806</v>
      </c>
      <c r="AK1075" s="173">
        <f t="shared" si="2040"/>
        <v>6</v>
      </c>
      <c r="AL1075" s="143">
        <v>819</v>
      </c>
      <c r="AM1075" s="173">
        <f t="shared" si="2041"/>
        <v>0</v>
      </c>
      <c r="AN1075" s="143">
        <v>791</v>
      </c>
      <c r="AO1075" s="171">
        <f t="shared" si="2042"/>
        <v>0</v>
      </c>
      <c r="AP1075" s="174">
        <v>6</v>
      </c>
      <c r="AQ1075" s="173">
        <f t="shared" si="2043"/>
        <v>13009</v>
      </c>
      <c r="AR1075" s="143">
        <v>8369226</v>
      </c>
      <c r="AS1075" s="171">
        <f t="shared" si="2044"/>
        <v>0</v>
      </c>
      <c r="AT1075" s="143">
        <v>13742</v>
      </c>
      <c r="AU1075" s="171">
        <f t="shared" si="2045"/>
        <v>29</v>
      </c>
      <c r="AV1075" s="175">
        <v>14478</v>
      </c>
      <c r="AW1075" s="217">
        <f t="shared" si="1836"/>
        <v>914</v>
      </c>
      <c r="AX1075" s="216">
        <f t="shared" si="2033"/>
        <v>44899</v>
      </c>
      <c r="AY1075" s="5">
        <v>1021</v>
      </c>
      <c r="AZ1075" s="217">
        <f t="shared" si="2046"/>
        <v>15359</v>
      </c>
      <c r="BA1075" s="217">
        <f t="shared" si="1840"/>
        <v>474</v>
      </c>
      <c r="BB1075" s="119">
        <v>1</v>
      </c>
      <c r="BC1075" s="26">
        <f t="shared" si="2047"/>
        <v>2458</v>
      </c>
      <c r="BD1075" s="217">
        <f t="shared" si="1842"/>
        <v>509</v>
      </c>
      <c r="BE1075" s="209">
        <f t="shared" si="2048"/>
        <v>44899</v>
      </c>
      <c r="BF1075" s="120">
        <f t="shared" si="2049"/>
        <v>71</v>
      </c>
      <c r="BG1075" s="120">
        <f t="shared" si="2050"/>
        <v>27832</v>
      </c>
      <c r="BH1075" s="209">
        <f t="shared" si="2051"/>
        <v>44899</v>
      </c>
      <c r="BI1075" s="120">
        <f t="shared" si="2052"/>
        <v>27832</v>
      </c>
      <c r="BJ1075" s="1">
        <f t="shared" si="2053"/>
        <v>44899</v>
      </c>
      <c r="BK1075">
        <f t="shared" si="2054"/>
        <v>25477</v>
      </c>
      <c r="BL1075">
        <f t="shared" si="2055"/>
        <v>219</v>
      </c>
      <c r="BM1075">
        <f t="shared" si="2056"/>
        <v>25696</v>
      </c>
      <c r="BN1075" s="1">
        <f t="shared" si="2057"/>
        <v>44899</v>
      </c>
      <c r="BO1075">
        <f t="shared" si="2058"/>
        <v>385710</v>
      </c>
      <c r="BP1075">
        <f t="shared" si="2059"/>
        <v>13932</v>
      </c>
      <c r="BQ1075" s="167">
        <f t="shared" si="2060"/>
        <v>44899</v>
      </c>
      <c r="BR1075">
        <f t="shared" si="2061"/>
        <v>463977</v>
      </c>
      <c r="BS1075">
        <f t="shared" si="2062"/>
        <v>100251</v>
      </c>
      <c r="BT1075">
        <f t="shared" si="2063"/>
        <v>10806</v>
      </c>
      <c r="BU1075">
        <v>15</v>
      </c>
      <c r="BV1075">
        <f t="shared" si="2064"/>
        <v>1203</v>
      </c>
      <c r="BW1075">
        <f t="shared" si="2065"/>
        <v>107233</v>
      </c>
      <c r="BX1075" s="167">
        <f t="shared" si="2066"/>
        <v>44899</v>
      </c>
      <c r="BY1075">
        <f t="shared" si="2067"/>
        <v>819</v>
      </c>
      <c r="BZ1075">
        <f t="shared" si="2068"/>
        <v>791</v>
      </c>
      <c r="CA1075">
        <f t="shared" si="2069"/>
        <v>6</v>
      </c>
      <c r="CB1075" s="167">
        <f t="shared" si="2070"/>
        <v>44899</v>
      </c>
      <c r="CC1075">
        <f t="shared" si="2071"/>
        <v>8369226</v>
      </c>
      <c r="CD1075">
        <f t="shared" si="2072"/>
        <v>13742</v>
      </c>
      <c r="CE1075">
        <f t="shared" si="2073"/>
        <v>14478</v>
      </c>
      <c r="CF1075" s="167">
        <f t="shared" si="2074"/>
        <v>44899</v>
      </c>
      <c r="CG1075">
        <f t="shared" si="2075"/>
        <v>13009</v>
      </c>
      <c r="CH1075">
        <f t="shared" si="2076"/>
        <v>29</v>
      </c>
      <c r="CI1075" s="167">
        <f t="shared" si="2077"/>
        <v>44899</v>
      </c>
      <c r="CJ1075">
        <f t="shared" si="2078"/>
        <v>1203</v>
      </c>
      <c r="CK1075">
        <f t="shared" si="2079"/>
        <v>260</v>
      </c>
      <c r="CL1075" s="167">
        <f t="shared" si="2080"/>
        <v>44899</v>
      </c>
      <c r="CM1075">
        <f t="shared" si="2081"/>
        <v>16</v>
      </c>
      <c r="CN1075" s="1">
        <f t="shared" si="2082"/>
        <v>44899</v>
      </c>
      <c r="CO1075" s="253">
        <f t="shared" si="2083"/>
        <v>1203</v>
      </c>
      <c r="CP1075" s="1">
        <f t="shared" si="2084"/>
        <v>44899</v>
      </c>
      <c r="CQ1075" s="254">
        <f t="shared" si="2085"/>
        <v>16</v>
      </c>
      <c r="CR1075" s="167">
        <f t="shared" si="2086"/>
        <v>44899</v>
      </c>
      <c r="CS1075">
        <f t="shared" si="2087"/>
        <v>13009</v>
      </c>
      <c r="CT1075">
        <f t="shared" si="2088"/>
        <v>29</v>
      </c>
      <c r="CU1075">
        <f t="shared" si="2089"/>
        <v>0</v>
      </c>
    </row>
    <row r="1076" spans="1:99" ht="18" customHeight="1" x14ac:dyDescent="0.55000000000000004">
      <c r="A1076" s="167">
        <v>44900</v>
      </c>
      <c r="B1076" s="219">
        <v>58</v>
      </c>
      <c r="C1076" s="142">
        <f t="shared" si="2034"/>
        <v>27890</v>
      </c>
      <c r="D1076" s="261">
        <f t="shared" si="2035"/>
        <v>599</v>
      </c>
      <c r="E1076" s="135">
        <v>0</v>
      </c>
      <c r="F1076" s="135">
        <v>27291</v>
      </c>
      <c r="G1076" s="135">
        <v>0</v>
      </c>
      <c r="H1076" s="123"/>
      <c r="I1076" s="135">
        <v>0</v>
      </c>
      <c r="J1076" s="123"/>
      <c r="K1076" s="41">
        <v>0</v>
      </c>
      <c r="L1076" s="134">
        <v>23016</v>
      </c>
      <c r="M1076" s="219">
        <v>157</v>
      </c>
      <c r="N1076" s="123"/>
      <c r="O1076" s="123"/>
      <c r="P1076" s="135">
        <v>686</v>
      </c>
      <c r="Q1076" s="135">
        <v>3</v>
      </c>
      <c r="R1076" s="123"/>
      <c r="S1076" s="123"/>
      <c r="T1076" s="135">
        <v>35485</v>
      </c>
      <c r="U1076" s="135">
        <v>151</v>
      </c>
      <c r="V1076" s="123"/>
      <c r="W1076" s="41">
        <v>371140</v>
      </c>
      <c r="X1076" s="136">
        <v>1783</v>
      </c>
      <c r="Y1076" s="4">
        <f t="shared" si="1835"/>
        <v>888</v>
      </c>
      <c r="Z1076" s="74">
        <f t="shared" si="2032"/>
        <v>44900</v>
      </c>
      <c r="AA1076" s="210">
        <f t="shared" si="2090"/>
        <v>8845392</v>
      </c>
      <c r="AB1076" s="210">
        <f t="shared" si="2091"/>
        <v>115132</v>
      </c>
      <c r="AC1076" s="211">
        <f t="shared" si="2092"/>
        <v>25332</v>
      </c>
      <c r="AD1076" s="170">
        <f t="shared" si="2036"/>
        <v>1122</v>
      </c>
      <c r="AE1076" s="222">
        <f t="shared" si="2037"/>
        <v>463894</v>
      </c>
      <c r="AF1076" s="143">
        <v>465099</v>
      </c>
      <c r="AG1076" s="171">
        <f t="shared" si="2038"/>
        <v>348</v>
      </c>
      <c r="AH1076" s="143">
        <v>100599</v>
      </c>
      <c r="AI1076" s="171">
        <f t="shared" si="2039"/>
        <v>20</v>
      </c>
      <c r="AJ1076" s="172">
        <v>10826</v>
      </c>
      <c r="AK1076" s="173">
        <f t="shared" si="2040"/>
        <v>7</v>
      </c>
      <c r="AL1076" s="143">
        <v>826</v>
      </c>
      <c r="AM1076" s="173">
        <f t="shared" si="2041"/>
        <v>0</v>
      </c>
      <c r="AN1076" s="143">
        <v>791</v>
      </c>
      <c r="AO1076" s="171">
        <f t="shared" si="2042"/>
        <v>0</v>
      </c>
      <c r="AP1076" s="174">
        <v>6</v>
      </c>
      <c r="AQ1076" s="173">
        <f t="shared" si="2043"/>
        <v>10241</v>
      </c>
      <c r="AR1076" s="143">
        <v>8379467</v>
      </c>
      <c r="AS1076" s="171">
        <f t="shared" si="2044"/>
        <v>0</v>
      </c>
      <c r="AT1076" s="143">
        <v>13742</v>
      </c>
      <c r="AU1076" s="171">
        <f t="shared" si="2045"/>
        <v>22</v>
      </c>
      <c r="AV1076" s="175">
        <v>14500</v>
      </c>
      <c r="AW1076" s="217">
        <f t="shared" si="1836"/>
        <v>915</v>
      </c>
      <c r="AX1076" s="216">
        <f t="shared" si="2033"/>
        <v>44900</v>
      </c>
      <c r="AY1076" s="5">
        <v>1163</v>
      </c>
      <c r="AZ1076" s="217">
        <f t="shared" si="2046"/>
        <v>16522</v>
      </c>
      <c r="BA1076" s="217">
        <f t="shared" si="1840"/>
        <v>475</v>
      </c>
      <c r="BB1076" s="119">
        <v>4</v>
      </c>
      <c r="BC1076" s="26">
        <f t="shared" si="2047"/>
        <v>2462</v>
      </c>
      <c r="BD1076" s="217">
        <f t="shared" si="1842"/>
        <v>510</v>
      </c>
      <c r="BE1076" s="209">
        <f t="shared" si="2048"/>
        <v>44900</v>
      </c>
      <c r="BF1076" s="120">
        <f t="shared" si="2049"/>
        <v>58</v>
      </c>
      <c r="BG1076" s="120">
        <f t="shared" si="2050"/>
        <v>27890</v>
      </c>
      <c r="BH1076" s="209">
        <f t="shared" si="2051"/>
        <v>44900</v>
      </c>
      <c r="BI1076" s="120">
        <f t="shared" si="2052"/>
        <v>27890</v>
      </c>
      <c r="BJ1076" s="1">
        <f t="shared" si="2053"/>
        <v>44900</v>
      </c>
      <c r="BK1076">
        <f t="shared" si="2054"/>
        <v>22859</v>
      </c>
      <c r="BL1076">
        <f t="shared" si="2055"/>
        <v>157</v>
      </c>
      <c r="BM1076">
        <f t="shared" si="2056"/>
        <v>23016</v>
      </c>
      <c r="BN1076" s="1">
        <f t="shared" si="2057"/>
        <v>44900</v>
      </c>
      <c r="BO1076">
        <f t="shared" si="2058"/>
        <v>392426</v>
      </c>
      <c r="BP1076">
        <f t="shared" si="2059"/>
        <v>13663</v>
      </c>
      <c r="BQ1076" s="167">
        <f t="shared" si="2060"/>
        <v>44900</v>
      </c>
      <c r="BR1076">
        <f t="shared" si="2061"/>
        <v>465099</v>
      </c>
      <c r="BS1076">
        <f t="shared" si="2062"/>
        <v>100599</v>
      </c>
      <c r="BT1076">
        <f t="shared" si="2063"/>
        <v>10826</v>
      </c>
      <c r="BU1076">
        <v>15</v>
      </c>
      <c r="BV1076">
        <f t="shared" si="2064"/>
        <v>1122</v>
      </c>
      <c r="BW1076">
        <f t="shared" si="2065"/>
        <v>120494</v>
      </c>
      <c r="BX1076" s="167">
        <f t="shared" si="2066"/>
        <v>44900</v>
      </c>
      <c r="BY1076">
        <f t="shared" si="2067"/>
        <v>826</v>
      </c>
      <c r="BZ1076">
        <f t="shared" si="2068"/>
        <v>791</v>
      </c>
      <c r="CA1076">
        <f t="shared" si="2069"/>
        <v>6</v>
      </c>
      <c r="CB1076" s="167">
        <f t="shared" si="2070"/>
        <v>44900</v>
      </c>
      <c r="CC1076">
        <f t="shared" si="2071"/>
        <v>8379467</v>
      </c>
      <c r="CD1076">
        <f t="shared" si="2072"/>
        <v>13742</v>
      </c>
      <c r="CE1076">
        <f t="shared" si="2073"/>
        <v>14500</v>
      </c>
      <c r="CF1076" s="167">
        <f t="shared" si="2074"/>
        <v>44900</v>
      </c>
      <c r="CG1076">
        <f t="shared" si="2075"/>
        <v>10241</v>
      </c>
      <c r="CH1076">
        <f t="shared" si="2076"/>
        <v>22</v>
      </c>
      <c r="CI1076" s="167">
        <f t="shared" si="2077"/>
        <v>44900</v>
      </c>
      <c r="CJ1076">
        <f t="shared" si="2078"/>
        <v>1122</v>
      </c>
      <c r="CK1076">
        <f t="shared" si="2079"/>
        <v>348</v>
      </c>
      <c r="CL1076" s="167">
        <f t="shared" si="2080"/>
        <v>44900</v>
      </c>
      <c r="CM1076">
        <f t="shared" si="2081"/>
        <v>20</v>
      </c>
      <c r="CN1076" s="1">
        <f t="shared" si="2082"/>
        <v>44900</v>
      </c>
      <c r="CO1076" s="253">
        <f t="shared" si="2083"/>
        <v>1122</v>
      </c>
      <c r="CP1076" s="1">
        <f t="shared" si="2084"/>
        <v>44900</v>
      </c>
      <c r="CQ1076" s="254">
        <f t="shared" si="2085"/>
        <v>20</v>
      </c>
      <c r="CR1076" s="167">
        <f t="shared" si="2086"/>
        <v>44900</v>
      </c>
      <c r="CS1076">
        <f t="shared" si="2087"/>
        <v>10241</v>
      </c>
      <c r="CT1076">
        <f t="shared" si="2088"/>
        <v>22</v>
      </c>
      <c r="CU1076">
        <f t="shared" si="2089"/>
        <v>0</v>
      </c>
    </row>
    <row r="1077" spans="1:99" ht="18" customHeight="1" x14ac:dyDescent="0.55000000000000004">
      <c r="A1077" s="167">
        <v>44901</v>
      </c>
      <c r="B1077" s="219">
        <v>58</v>
      </c>
      <c r="C1077" s="142">
        <f t="shared" si="2034"/>
        <v>27948</v>
      </c>
      <c r="D1077" s="261">
        <f t="shared" si="2035"/>
        <v>589</v>
      </c>
      <c r="E1077" s="135">
        <v>0</v>
      </c>
      <c r="F1077" s="135">
        <v>27359</v>
      </c>
      <c r="G1077" s="135">
        <v>0</v>
      </c>
      <c r="H1077" s="123"/>
      <c r="I1077" s="135">
        <v>0</v>
      </c>
      <c r="J1077" s="123"/>
      <c r="K1077" s="41">
        <v>0</v>
      </c>
      <c r="L1077" s="134">
        <v>20912</v>
      </c>
      <c r="M1077" s="219">
        <v>148</v>
      </c>
      <c r="N1077" s="123"/>
      <c r="O1077" s="123"/>
      <c r="P1077" s="135">
        <v>683</v>
      </c>
      <c r="Q1077" s="135">
        <v>8</v>
      </c>
      <c r="R1077" s="123"/>
      <c r="S1077" s="123"/>
      <c r="T1077" s="135">
        <v>34742</v>
      </c>
      <c r="U1077" s="135">
        <v>186</v>
      </c>
      <c r="V1077" s="123"/>
      <c r="W1077" s="135">
        <v>356627</v>
      </c>
      <c r="X1077" s="136">
        <v>1737</v>
      </c>
      <c r="Y1077" s="4">
        <f t="shared" si="1835"/>
        <v>889</v>
      </c>
      <c r="Z1077" s="74">
        <f t="shared" si="2032"/>
        <v>44901</v>
      </c>
      <c r="AA1077" s="210">
        <f t="shared" si="2090"/>
        <v>8862813</v>
      </c>
      <c r="AB1077" s="210">
        <f t="shared" si="2091"/>
        <v>115433</v>
      </c>
      <c r="AC1077" s="211">
        <f t="shared" si="2092"/>
        <v>25370</v>
      </c>
      <c r="AD1077" s="170">
        <f t="shared" si="2036"/>
        <v>1410</v>
      </c>
      <c r="AE1077" s="222">
        <f t="shared" si="2037"/>
        <v>465304</v>
      </c>
      <c r="AF1077" s="143">
        <v>466509</v>
      </c>
      <c r="AG1077" s="171">
        <f t="shared" si="2038"/>
        <v>301</v>
      </c>
      <c r="AH1077" s="143">
        <v>100900</v>
      </c>
      <c r="AI1077" s="171">
        <f t="shared" si="2039"/>
        <v>16</v>
      </c>
      <c r="AJ1077" s="172">
        <v>10842</v>
      </c>
      <c r="AK1077" s="173">
        <f t="shared" si="2040"/>
        <v>1</v>
      </c>
      <c r="AL1077" s="143">
        <v>827</v>
      </c>
      <c r="AM1077" s="173">
        <f t="shared" si="2041"/>
        <v>0</v>
      </c>
      <c r="AN1077" s="143">
        <v>791</v>
      </c>
      <c r="AO1077" s="171">
        <f t="shared" si="2042"/>
        <v>0</v>
      </c>
      <c r="AP1077" s="174">
        <v>6</v>
      </c>
      <c r="AQ1077" s="173">
        <f t="shared" si="2043"/>
        <v>16010</v>
      </c>
      <c r="AR1077" s="143">
        <v>8395477</v>
      </c>
      <c r="AS1077" s="171">
        <f t="shared" si="2044"/>
        <v>0</v>
      </c>
      <c r="AT1077" s="143">
        <v>13742</v>
      </c>
      <c r="AU1077" s="171">
        <f t="shared" si="2045"/>
        <v>22</v>
      </c>
      <c r="AV1077" s="175">
        <v>14522</v>
      </c>
      <c r="AW1077" s="217">
        <f t="shared" si="1836"/>
        <v>916</v>
      </c>
      <c r="AX1077" s="216">
        <f t="shared" si="2033"/>
        <v>44901</v>
      </c>
      <c r="AY1077" s="5">
        <v>1170</v>
      </c>
      <c r="AZ1077" s="217">
        <f t="shared" si="2046"/>
        <v>17692</v>
      </c>
      <c r="BA1077" s="217">
        <f t="shared" si="1840"/>
        <v>476</v>
      </c>
      <c r="BB1077" s="119">
        <v>2</v>
      </c>
      <c r="BC1077" s="26">
        <f t="shared" si="2047"/>
        <v>2464</v>
      </c>
      <c r="BD1077" s="217">
        <f t="shared" si="1842"/>
        <v>511</v>
      </c>
      <c r="BE1077" s="209">
        <f t="shared" si="2048"/>
        <v>44901</v>
      </c>
      <c r="BF1077" s="120">
        <f t="shared" si="2049"/>
        <v>58</v>
      </c>
      <c r="BG1077" s="120">
        <f t="shared" si="2050"/>
        <v>27948</v>
      </c>
      <c r="BH1077" s="209">
        <f t="shared" si="2051"/>
        <v>44901</v>
      </c>
      <c r="BI1077" s="120">
        <f t="shared" si="2052"/>
        <v>27948</v>
      </c>
      <c r="BJ1077" s="1">
        <f t="shared" si="2053"/>
        <v>44901</v>
      </c>
      <c r="BK1077">
        <f t="shared" si="2054"/>
        <v>20764</v>
      </c>
      <c r="BL1077">
        <f t="shared" si="2055"/>
        <v>148</v>
      </c>
      <c r="BM1077">
        <f t="shared" si="2056"/>
        <v>20912</v>
      </c>
      <c r="BN1077" s="1">
        <f t="shared" si="2057"/>
        <v>44901</v>
      </c>
      <c r="BO1077">
        <f t="shared" si="2058"/>
        <v>399232</v>
      </c>
      <c r="BP1077">
        <f t="shared" si="2059"/>
        <v>13671</v>
      </c>
      <c r="BQ1077" s="167">
        <f t="shared" si="2060"/>
        <v>44901</v>
      </c>
      <c r="BR1077">
        <f t="shared" si="2061"/>
        <v>466509</v>
      </c>
      <c r="BS1077">
        <f t="shared" si="2062"/>
        <v>100900</v>
      </c>
      <c r="BT1077">
        <f t="shared" si="2063"/>
        <v>10842</v>
      </c>
      <c r="BU1077">
        <v>15</v>
      </c>
      <c r="BV1077">
        <f t="shared" si="2064"/>
        <v>1410</v>
      </c>
      <c r="BW1077">
        <f t="shared" si="2065"/>
        <v>109153</v>
      </c>
      <c r="BX1077" s="167">
        <f t="shared" si="2066"/>
        <v>44901</v>
      </c>
      <c r="BY1077">
        <f t="shared" si="2067"/>
        <v>827</v>
      </c>
      <c r="BZ1077">
        <f t="shared" si="2068"/>
        <v>791</v>
      </c>
      <c r="CA1077">
        <f t="shared" si="2069"/>
        <v>6</v>
      </c>
      <c r="CB1077" s="167">
        <f t="shared" si="2070"/>
        <v>44901</v>
      </c>
      <c r="CC1077">
        <f t="shared" si="2071"/>
        <v>8395477</v>
      </c>
      <c r="CD1077">
        <f t="shared" si="2072"/>
        <v>13742</v>
      </c>
      <c r="CE1077">
        <f t="shared" si="2073"/>
        <v>14522</v>
      </c>
      <c r="CF1077" s="167">
        <f t="shared" si="2074"/>
        <v>44901</v>
      </c>
      <c r="CG1077">
        <f t="shared" si="2075"/>
        <v>16010</v>
      </c>
      <c r="CH1077">
        <f t="shared" si="2076"/>
        <v>22</v>
      </c>
      <c r="CI1077" s="167">
        <f t="shared" si="2077"/>
        <v>44901</v>
      </c>
      <c r="CJ1077">
        <f t="shared" si="2078"/>
        <v>1410</v>
      </c>
      <c r="CK1077">
        <f t="shared" si="2079"/>
        <v>301</v>
      </c>
      <c r="CL1077" s="167">
        <f t="shared" si="2080"/>
        <v>44901</v>
      </c>
      <c r="CM1077">
        <f t="shared" si="2081"/>
        <v>16</v>
      </c>
      <c r="CN1077" s="1">
        <f t="shared" si="2082"/>
        <v>44901</v>
      </c>
      <c r="CO1077" s="253">
        <f t="shared" si="2083"/>
        <v>1410</v>
      </c>
      <c r="CP1077" s="1">
        <f t="shared" si="2084"/>
        <v>44901</v>
      </c>
      <c r="CQ1077" s="254">
        <f t="shared" si="2085"/>
        <v>16</v>
      </c>
      <c r="CR1077" s="167">
        <f t="shared" si="2086"/>
        <v>44901</v>
      </c>
      <c r="CS1077">
        <f t="shared" si="2087"/>
        <v>16010</v>
      </c>
      <c r="CT1077">
        <f t="shared" si="2088"/>
        <v>22</v>
      </c>
      <c r="CU1077">
        <f t="shared" si="2089"/>
        <v>0</v>
      </c>
    </row>
    <row r="1078" spans="1:99" ht="18" customHeight="1" x14ac:dyDescent="0.55000000000000004">
      <c r="A1078" s="167">
        <v>44902</v>
      </c>
      <c r="B1078" s="219">
        <v>48</v>
      </c>
      <c r="C1078" s="142">
        <f t="shared" si="2034"/>
        <v>27996</v>
      </c>
      <c r="D1078" s="261">
        <f t="shared" si="2035"/>
        <v>542</v>
      </c>
      <c r="E1078" s="135">
        <v>0</v>
      </c>
      <c r="F1078" s="135">
        <v>27454</v>
      </c>
      <c r="G1078" s="135">
        <v>0</v>
      </c>
      <c r="H1078" s="123"/>
      <c r="I1078" s="135">
        <v>0</v>
      </c>
      <c r="J1078" s="123"/>
      <c r="K1078" s="41">
        <v>0</v>
      </c>
      <c r="L1078" s="134">
        <v>17360</v>
      </c>
      <c r="M1078" s="219">
        <v>226</v>
      </c>
      <c r="N1078" s="123"/>
      <c r="O1078" s="123"/>
      <c r="P1078" s="135">
        <v>370</v>
      </c>
      <c r="Q1078" s="135">
        <v>2</v>
      </c>
      <c r="R1078" s="123"/>
      <c r="S1078" s="123"/>
      <c r="T1078" s="135">
        <v>31455</v>
      </c>
      <c r="U1078" s="135">
        <v>191</v>
      </c>
      <c r="V1078" s="123"/>
      <c r="W1078" s="41">
        <v>342162</v>
      </c>
      <c r="X1078" s="136">
        <v>1770</v>
      </c>
      <c r="Y1078" s="4">
        <f t="shared" si="1835"/>
        <v>890</v>
      </c>
      <c r="Z1078" s="74">
        <f t="shared" si="2032"/>
        <v>44902</v>
      </c>
      <c r="AA1078" s="210">
        <f t="shared" si="2090"/>
        <v>8881303</v>
      </c>
      <c r="AB1078" s="210">
        <f t="shared" si="2091"/>
        <v>115784</v>
      </c>
      <c r="AC1078" s="211">
        <f t="shared" si="2092"/>
        <v>25418</v>
      </c>
      <c r="AD1078" s="170">
        <f t="shared" si="2036"/>
        <v>1755</v>
      </c>
      <c r="AE1078" s="222">
        <f t="shared" si="2037"/>
        <v>467059</v>
      </c>
      <c r="AF1078" s="143">
        <v>468264</v>
      </c>
      <c r="AG1078" s="171">
        <f t="shared" si="2038"/>
        <v>351</v>
      </c>
      <c r="AH1078" s="143">
        <v>101251</v>
      </c>
      <c r="AI1078" s="171">
        <f t="shared" si="2039"/>
        <v>22</v>
      </c>
      <c r="AJ1078" s="172">
        <v>10864</v>
      </c>
      <c r="AK1078" s="173">
        <f t="shared" si="2040"/>
        <v>12</v>
      </c>
      <c r="AL1078" s="143">
        <v>839</v>
      </c>
      <c r="AM1078" s="173">
        <f t="shared" si="2041"/>
        <v>0</v>
      </c>
      <c r="AN1078" s="143">
        <v>791</v>
      </c>
      <c r="AO1078" s="171">
        <f t="shared" si="2042"/>
        <v>0</v>
      </c>
      <c r="AP1078" s="174">
        <v>6</v>
      </c>
      <c r="AQ1078" s="173">
        <f t="shared" si="2043"/>
        <v>16723</v>
      </c>
      <c r="AR1078" s="143">
        <v>8412200</v>
      </c>
      <c r="AS1078" s="171">
        <f t="shared" si="2044"/>
        <v>0</v>
      </c>
      <c r="AT1078" s="143">
        <v>13742</v>
      </c>
      <c r="AU1078" s="171">
        <f t="shared" si="2045"/>
        <v>26</v>
      </c>
      <c r="AV1078" s="175">
        <v>14548</v>
      </c>
      <c r="AW1078" s="217">
        <f t="shared" si="1836"/>
        <v>917</v>
      </c>
      <c r="AX1078" s="216">
        <f t="shared" si="2033"/>
        <v>44902</v>
      </c>
      <c r="AY1078" s="5">
        <v>1168</v>
      </c>
      <c r="AZ1078" s="217">
        <f t="shared" si="2046"/>
        <v>18860</v>
      </c>
      <c r="BA1078" s="217">
        <f t="shared" si="1840"/>
        <v>477</v>
      </c>
      <c r="BB1078" s="119">
        <v>0</v>
      </c>
      <c r="BC1078" s="26">
        <f t="shared" si="2047"/>
        <v>2464</v>
      </c>
      <c r="BD1078" s="217">
        <f t="shared" si="1842"/>
        <v>512</v>
      </c>
      <c r="BE1078" s="209">
        <f t="shared" si="2048"/>
        <v>44902</v>
      </c>
      <c r="BF1078" s="120">
        <f t="shared" si="2049"/>
        <v>48</v>
      </c>
      <c r="BG1078" s="120">
        <f t="shared" si="2050"/>
        <v>27996</v>
      </c>
      <c r="BH1078" s="209">
        <f t="shared" si="2051"/>
        <v>44902</v>
      </c>
      <c r="BI1078" s="120">
        <f t="shared" si="2052"/>
        <v>27996</v>
      </c>
      <c r="BJ1078" s="1">
        <f t="shared" si="2053"/>
        <v>44902</v>
      </c>
      <c r="BK1078">
        <f t="shared" si="2054"/>
        <v>17134</v>
      </c>
      <c r="BL1078">
        <f t="shared" si="2055"/>
        <v>226</v>
      </c>
      <c r="BM1078">
        <f t="shared" si="2056"/>
        <v>17360</v>
      </c>
      <c r="BN1078" s="1">
        <f t="shared" si="2057"/>
        <v>44902</v>
      </c>
      <c r="BO1078">
        <f t="shared" si="2058"/>
        <v>392480</v>
      </c>
      <c r="BP1078">
        <f t="shared" si="2059"/>
        <v>14080</v>
      </c>
      <c r="BQ1078" s="167">
        <f t="shared" si="2060"/>
        <v>44902</v>
      </c>
      <c r="BR1078">
        <f t="shared" si="2061"/>
        <v>468264</v>
      </c>
      <c r="BS1078">
        <f t="shared" si="2062"/>
        <v>101251</v>
      </c>
      <c r="BT1078">
        <f t="shared" si="2063"/>
        <v>10864</v>
      </c>
      <c r="BU1078">
        <v>15</v>
      </c>
      <c r="BV1078">
        <f t="shared" si="2064"/>
        <v>1755</v>
      </c>
      <c r="BW1078">
        <f t="shared" si="2065"/>
        <v>122636</v>
      </c>
      <c r="BX1078" s="167">
        <f t="shared" si="2066"/>
        <v>44902</v>
      </c>
      <c r="BY1078">
        <f t="shared" si="2067"/>
        <v>839</v>
      </c>
      <c r="BZ1078">
        <f t="shared" si="2068"/>
        <v>791</v>
      </c>
      <c r="CA1078">
        <f t="shared" si="2069"/>
        <v>6</v>
      </c>
      <c r="CB1078" s="167">
        <f t="shared" si="2070"/>
        <v>44902</v>
      </c>
      <c r="CC1078">
        <f t="shared" si="2071"/>
        <v>8412200</v>
      </c>
      <c r="CD1078">
        <f t="shared" si="2072"/>
        <v>13742</v>
      </c>
      <c r="CE1078">
        <f t="shared" si="2073"/>
        <v>14548</v>
      </c>
      <c r="CF1078" s="167">
        <f t="shared" si="2074"/>
        <v>44902</v>
      </c>
      <c r="CG1078">
        <f t="shared" si="2075"/>
        <v>16723</v>
      </c>
      <c r="CH1078">
        <f t="shared" si="2076"/>
        <v>26</v>
      </c>
      <c r="CI1078" s="167">
        <f t="shared" si="2077"/>
        <v>44902</v>
      </c>
      <c r="CJ1078">
        <f t="shared" si="2078"/>
        <v>1755</v>
      </c>
      <c r="CK1078">
        <f t="shared" si="2079"/>
        <v>351</v>
      </c>
      <c r="CL1078" s="167">
        <f t="shared" si="2080"/>
        <v>44902</v>
      </c>
      <c r="CM1078">
        <f t="shared" si="2081"/>
        <v>22</v>
      </c>
      <c r="CN1078" s="1">
        <f t="shared" si="2082"/>
        <v>44902</v>
      </c>
      <c r="CO1078" s="253">
        <f t="shared" si="2083"/>
        <v>1755</v>
      </c>
      <c r="CP1078" s="1">
        <f t="shared" si="2084"/>
        <v>44902</v>
      </c>
      <c r="CQ1078" s="254">
        <f t="shared" si="2085"/>
        <v>22</v>
      </c>
      <c r="CR1078" s="167">
        <f t="shared" si="2086"/>
        <v>44902</v>
      </c>
      <c r="CS1078">
        <f t="shared" si="2087"/>
        <v>16723</v>
      </c>
      <c r="CT1078">
        <f t="shared" si="2088"/>
        <v>26</v>
      </c>
      <c r="CU1078">
        <f t="shared" si="2089"/>
        <v>0</v>
      </c>
    </row>
    <row r="1079" spans="1:99" ht="18" customHeight="1" x14ac:dyDescent="0.55000000000000004">
      <c r="A1079" s="167">
        <v>44903</v>
      </c>
      <c r="B1079" s="219">
        <v>49</v>
      </c>
      <c r="C1079" s="142">
        <f t="shared" si="2034"/>
        <v>28045</v>
      </c>
      <c r="D1079" s="261">
        <f t="shared" si="2035"/>
        <v>518</v>
      </c>
      <c r="E1079" s="135">
        <v>0</v>
      </c>
      <c r="F1079" s="135">
        <v>27527</v>
      </c>
      <c r="G1079" s="135">
        <v>0</v>
      </c>
      <c r="H1079" s="123"/>
      <c r="I1079" s="135">
        <v>0</v>
      </c>
      <c r="J1079" s="123"/>
      <c r="K1079" s="41">
        <v>0</v>
      </c>
      <c r="L1079" s="134">
        <v>13160</v>
      </c>
      <c r="M1079" s="219">
        <v>156</v>
      </c>
      <c r="N1079" s="123"/>
      <c r="O1079" s="123"/>
      <c r="P1079" s="135">
        <v>232</v>
      </c>
      <c r="Q1079" s="135">
        <v>3</v>
      </c>
      <c r="R1079" s="123"/>
      <c r="S1079" s="123"/>
      <c r="T1079" s="135">
        <v>33048</v>
      </c>
      <c r="U1079" s="135">
        <v>199</v>
      </c>
      <c r="V1079" s="123"/>
      <c r="W1079" s="41">
        <v>322042</v>
      </c>
      <c r="X1079" s="136">
        <v>1724</v>
      </c>
      <c r="Y1079" s="4">
        <f t="shared" si="1835"/>
        <v>891</v>
      </c>
      <c r="Z1079" s="74">
        <f t="shared" si="2032"/>
        <v>44903</v>
      </c>
      <c r="AA1079" s="210">
        <f t="shared" si="2090"/>
        <v>8898272</v>
      </c>
      <c r="AB1079" s="210">
        <f t="shared" si="2091"/>
        <v>116190</v>
      </c>
      <c r="AC1079" s="211">
        <f t="shared" si="2092"/>
        <v>25482</v>
      </c>
      <c r="AD1079" s="170">
        <f t="shared" si="2036"/>
        <v>1684</v>
      </c>
      <c r="AE1079" s="222">
        <f t="shared" si="2037"/>
        <v>468743</v>
      </c>
      <c r="AF1079" s="143">
        <v>469948</v>
      </c>
      <c r="AG1079" s="171">
        <f t="shared" si="2038"/>
        <v>406</v>
      </c>
      <c r="AH1079" s="143">
        <v>101657</v>
      </c>
      <c r="AI1079" s="171">
        <f t="shared" si="2039"/>
        <v>27</v>
      </c>
      <c r="AJ1079" s="172">
        <v>10891</v>
      </c>
      <c r="AK1079" s="173">
        <f t="shared" si="2040"/>
        <v>12</v>
      </c>
      <c r="AL1079" s="143">
        <v>851</v>
      </c>
      <c r="AM1079" s="173">
        <f t="shared" si="2041"/>
        <v>0</v>
      </c>
      <c r="AN1079" s="143">
        <v>791</v>
      </c>
      <c r="AO1079" s="171">
        <f t="shared" si="2042"/>
        <v>0</v>
      </c>
      <c r="AP1079" s="174">
        <v>6</v>
      </c>
      <c r="AQ1079" s="173">
        <f t="shared" si="2043"/>
        <v>15273</v>
      </c>
      <c r="AR1079" s="143">
        <v>8427473</v>
      </c>
      <c r="AS1079" s="171">
        <f t="shared" si="2044"/>
        <v>0</v>
      </c>
      <c r="AT1079" s="143">
        <v>13742</v>
      </c>
      <c r="AU1079" s="171">
        <f t="shared" si="2045"/>
        <v>37</v>
      </c>
      <c r="AV1079" s="175">
        <v>14585</v>
      </c>
      <c r="AW1079" s="217">
        <f t="shared" si="1836"/>
        <v>918</v>
      </c>
      <c r="AX1079" s="216">
        <f t="shared" si="2033"/>
        <v>44903</v>
      </c>
      <c r="AY1079" s="5">
        <v>1185</v>
      </c>
      <c r="AZ1079" s="217">
        <f t="shared" si="2046"/>
        <v>20045</v>
      </c>
      <c r="BA1079" s="217">
        <f t="shared" si="1840"/>
        <v>475</v>
      </c>
      <c r="BB1079" s="119">
        <v>2</v>
      </c>
      <c r="BC1079" s="26">
        <f t="shared" si="2047"/>
        <v>2466</v>
      </c>
      <c r="BD1079" s="217">
        <f t="shared" si="1842"/>
        <v>510</v>
      </c>
      <c r="BE1079" s="209">
        <f t="shared" si="2048"/>
        <v>44903</v>
      </c>
      <c r="BF1079" s="120">
        <f t="shared" si="2049"/>
        <v>49</v>
      </c>
      <c r="BG1079" s="120">
        <f t="shared" si="2050"/>
        <v>28045</v>
      </c>
      <c r="BH1079" s="209">
        <f t="shared" si="2051"/>
        <v>44903</v>
      </c>
      <c r="BI1079" s="120">
        <f t="shared" si="2052"/>
        <v>28045</v>
      </c>
      <c r="BJ1079" s="1">
        <f t="shared" si="2053"/>
        <v>44903</v>
      </c>
      <c r="BK1079">
        <f t="shared" si="2054"/>
        <v>13004</v>
      </c>
      <c r="BL1079">
        <f t="shared" si="2055"/>
        <v>156</v>
      </c>
      <c r="BM1079">
        <f t="shared" si="2056"/>
        <v>13160</v>
      </c>
      <c r="BN1079" s="1">
        <f t="shared" si="2057"/>
        <v>44903</v>
      </c>
      <c r="BO1079">
        <f t="shared" si="2058"/>
        <v>398870</v>
      </c>
      <c r="BP1079">
        <f t="shared" si="2059"/>
        <v>14088</v>
      </c>
      <c r="BQ1079" s="167">
        <f t="shared" si="2060"/>
        <v>44903</v>
      </c>
      <c r="BR1079">
        <f t="shared" si="2061"/>
        <v>469948</v>
      </c>
      <c r="BS1079">
        <f t="shared" si="2062"/>
        <v>101657</v>
      </c>
      <c r="BT1079">
        <f t="shared" si="2063"/>
        <v>10891</v>
      </c>
      <c r="BU1079">
        <v>15</v>
      </c>
      <c r="BV1079">
        <f t="shared" si="2064"/>
        <v>1684</v>
      </c>
      <c r="BW1079">
        <f t="shared" si="2065"/>
        <v>108917</v>
      </c>
      <c r="BX1079" s="167">
        <f t="shared" si="2066"/>
        <v>44903</v>
      </c>
      <c r="BY1079">
        <f t="shared" si="2067"/>
        <v>851</v>
      </c>
      <c r="BZ1079">
        <f t="shared" si="2068"/>
        <v>791</v>
      </c>
      <c r="CA1079">
        <f t="shared" si="2069"/>
        <v>6</v>
      </c>
      <c r="CB1079" s="167">
        <f t="shared" si="2070"/>
        <v>44903</v>
      </c>
      <c r="CC1079">
        <f t="shared" si="2071"/>
        <v>8427473</v>
      </c>
      <c r="CD1079">
        <f t="shared" si="2072"/>
        <v>13742</v>
      </c>
      <c r="CE1079">
        <f t="shared" si="2073"/>
        <v>14585</v>
      </c>
      <c r="CF1079" s="167">
        <f t="shared" si="2074"/>
        <v>44903</v>
      </c>
      <c r="CG1079">
        <f t="shared" si="2075"/>
        <v>15273</v>
      </c>
      <c r="CH1079">
        <f t="shared" si="2076"/>
        <v>37</v>
      </c>
      <c r="CI1079" s="167">
        <f t="shared" si="2077"/>
        <v>44903</v>
      </c>
      <c r="CJ1079">
        <f t="shared" si="2078"/>
        <v>1684</v>
      </c>
      <c r="CK1079">
        <f t="shared" si="2079"/>
        <v>406</v>
      </c>
      <c r="CL1079" s="167">
        <f t="shared" si="2080"/>
        <v>44903</v>
      </c>
      <c r="CM1079">
        <f t="shared" si="2081"/>
        <v>27</v>
      </c>
      <c r="CN1079" s="1">
        <f t="shared" si="2082"/>
        <v>44903</v>
      </c>
      <c r="CO1079" s="253">
        <f t="shared" si="2083"/>
        <v>1684</v>
      </c>
      <c r="CP1079" s="1">
        <f t="shared" si="2084"/>
        <v>44903</v>
      </c>
      <c r="CQ1079" s="254">
        <f t="shared" si="2085"/>
        <v>27</v>
      </c>
      <c r="CR1079" s="167">
        <f t="shared" si="2086"/>
        <v>44903</v>
      </c>
      <c r="CS1079">
        <f t="shared" si="2087"/>
        <v>15273</v>
      </c>
      <c r="CT1079">
        <f t="shared" si="2088"/>
        <v>37</v>
      </c>
      <c r="CU1079">
        <f t="shared" si="2089"/>
        <v>0</v>
      </c>
    </row>
    <row r="1080" spans="1:99" ht="18" customHeight="1" x14ac:dyDescent="0.55000000000000004">
      <c r="A1080" s="167">
        <v>44904</v>
      </c>
      <c r="B1080" s="219">
        <v>48</v>
      </c>
      <c r="C1080" s="142">
        <f t="shared" si="2034"/>
        <v>28093</v>
      </c>
      <c r="D1080" s="261">
        <f t="shared" si="2035"/>
        <v>494</v>
      </c>
      <c r="E1080" s="135">
        <v>0</v>
      </c>
      <c r="F1080" s="135">
        <v>27599</v>
      </c>
      <c r="G1080" s="135">
        <v>0</v>
      </c>
      <c r="H1080" s="123"/>
      <c r="I1080" s="135">
        <v>0</v>
      </c>
      <c r="J1080" s="123"/>
      <c r="K1080" s="41">
        <v>0</v>
      </c>
      <c r="L1080" s="134">
        <v>10729</v>
      </c>
      <c r="M1080" s="219">
        <v>178</v>
      </c>
      <c r="N1080" s="123"/>
      <c r="O1080" s="123"/>
      <c r="P1080" s="135">
        <v>317</v>
      </c>
      <c r="Q1080" s="135">
        <v>4</v>
      </c>
      <c r="R1080" s="123"/>
      <c r="S1080" s="123"/>
      <c r="T1080" s="135">
        <v>35815</v>
      </c>
      <c r="U1080" s="135">
        <v>193</v>
      </c>
      <c r="V1080" s="123"/>
      <c r="W1080" s="41">
        <v>296639</v>
      </c>
      <c r="X1080" s="136">
        <v>1705</v>
      </c>
      <c r="Y1080" s="4">
        <f t="shared" si="1835"/>
        <v>892</v>
      </c>
      <c r="Z1080" s="74">
        <f t="shared" si="2032"/>
        <v>44904</v>
      </c>
      <c r="AA1080" s="210">
        <f t="shared" si="2090"/>
        <v>8914325</v>
      </c>
      <c r="AB1080" s="210">
        <f t="shared" si="2091"/>
        <v>116585</v>
      </c>
      <c r="AC1080" s="211">
        <f t="shared" si="2092"/>
        <v>25537</v>
      </c>
      <c r="AD1080" s="170">
        <f t="shared" si="2036"/>
        <v>1671</v>
      </c>
      <c r="AE1080" s="222">
        <f t="shared" si="2037"/>
        <v>470414</v>
      </c>
      <c r="AF1080" s="143">
        <v>471619</v>
      </c>
      <c r="AG1080" s="171">
        <f t="shared" si="2038"/>
        <v>395</v>
      </c>
      <c r="AH1080" s="143">
        <v>102052</v>
      </c>
      <c r="AI1080" s="171">
        <f t="shared" si="2039"/>
        <v>23</v>
      </c>
      <c r="AJ1080" s="172">
        <v>10914</v>
      </c>
      <c r="AK1080" s="173">
        <f t="shared" si="2040"/>
        <v>27</v>
      </c>
      <c r="AL1080" s="143">
        <v>878</v>
      </c>
      <c r="AM1080" s="173">
        <f t="shared" si="2041"/>
        <v>0</v>
      </c>
      <c r="AN1080" s="143">
        <v>791</v>
      </c>
      <c r="AO1080" s="171">
        <f t="shared" si="2042"/>
        <v>0</v>
      </c>
      <c r="AP1080" s="174">
        <v>6</v>
      </c>
      <c r="AQ1080" s="173">
        <f t="shared" si="2043"/>
        <v>14355</v>
      </c>
      <c r="AR1080" s="143">
        <v>8441828</v>
      </c>
      <c r="AS1080" s="171">
        <f t="shared" si="2044"/>
        <v>0</v>
      </c>
      <c r="AT1080" s="143">
        <v>13742</v>
      </c>
      <c r="AU1080" s="171">
        <f t="shared" si="2045"/>
        <v>32</v>
      </c>
      <c r="AV1080" s="175">
        <v>14617</v>
      </c>
      <c r="AW1080" s="217">
        <f t="shared" si="1836"/>
        <v>919</v>
      </c>
      <c r="AX1080" s="216">
        <f t="shared" si="2033"/>
        <v>44904</v>
      </c>
      <c r="AY1080" s="5">
        <v>924</v>
      </c>
      <c r="AZ1080" s="217">
        <f t="shared" si="2046"/>
        <v>20969</v>
      </c>
      <c r="BA1080" s="217">
        <f t="shared" si="1840"/>
        <v>476</v>
      </c>
      <c r="BB1080" s="119">
        <v>4</v>
      </c>
      <c r="BC1080" s="26">
        <f t="shared" si="2047"/>
        <v>2470</v>
      </c>
      <c r="BD1080" s="217">
        <f t="shared" si="1842"/>
        <v>511</v>
      </c>
      <c r="BE1080" s="209">
        <f t="shared" si="2048"/>
        <v>44904</v>
      </c>
      <c r="BF1080" s="120">
        <f t="shared" si="2049"/>
        <v>48</v>
      </c>
      <c r="BG1080" s="120">
        <f t="shared" si="2050"/>
        <v>28093</v>
      </c>
      <c r="BH1080" s="209">
        <f t="shared" si="2051"/>
        <v>44904</v>
      </c>
      <c r="BI1080" s="120">
        <f t="shared" si="2052"/>
        <v>28093</v>
      </c>
      <c r="BJ1080" s="1">
        <f t="shared" si="2053"/>
        <v>44904</v>
      </c>
      <c r="BK1080">
        <f t="shared" si="2054"/>
        <v>10551</v>
      </c>
      <c r="BL1080">
        <f t="shared" si="2055"/>
        <v>178</v>
      </c>
      <c r="BM1080">
        <f t="shared" si="2056"/>
        <v>10729</v>
      </c>
      <c r="BN1080" s="1">
        <f t="shared" si="2057"/>
        <v>44904</v>
      </c>
      <c r="BO1080">
        <f t="shared" si="2058"/>
        <v>403155</v>
      </c>
      <c r="BP1080">
        <f t="shared" si="2059"/>
        <v>13841</v>
      </c>
      <c r="BQ1080" s="167">
        <f t="shared" si="2060"/>
        <v>44904</v>
      </c>
      <c r="BR1080">
        <f t="shared" si="2061"/>
        <v>471619</v>
      </c>
      <c r="BS1080">
        <f t="shared" si="2062"/>
        <v>102052</v>
      </c>
      <c r="BT1080">
        <f t="shared" si="2063"/>
        <v>10914</v>
      </c>
      <c r="BU1080">
        <v>15</v>
      </c>
      <c r="BV1080">
        <f t="shared" si="2064"/>
        <v>1671</v>
      </c>
      <c r="BW1080">
        <f t="shared" si="2065"/>
        <v>122165</v>
      </c>
      <c r="BX1080" s="167">
        <f t="shared" si="2066"/>
        <v>44904</v>
      </c>
      <c r="BY1080">
        <f t="shared" si="2067"/>
        <v>878</v>
      </c>
      <c r="BZ1080">
        <f t="shared" si="2068"/>
        <v>791</v>
      </c>
      <c r="CA1080">
        <f t="shared" si="2069"/>
        <v>6</v>
      </c>
      <c r="CB1080" s="167">
        <f t="shared" si="2070"/>
        <v>44904</v>
      </c>
      <c r="CC1080">
        <f t="shared" si="2071"/>
        <v>8441828</v>
      </c>
      <c r="CD1080">
        <f t="shared" si="2072"/>
        <v>13742</v>
      </c>
      <c r="CE1080">
        <f t="shared" si="2073"/>
        <v>14617</v>
      </c>
      <c r="CF1080" s="167">
        <f t="shared" si="2074"/>
        <v>44904</v>
      </c>
      <c r="CG1080">
        <f t="shared" si="2075"/>
        <v>14355</v>
      </c>
      <c r="CH1080">
        <f t="shared" si="2076"/>
        <v>32</v>
      </c>
      <c r="CI1080" s="167">
        <f t="shared" si="2077"/>
        <v>44904</v>
      </c>
      <c r="CJ1080">
        <f t="shared" si="2078"/>
        <v>1671</v>
      </c>
      <c r="CK1080">
        <f t="shared" si="2079"/>
        <v>395</v>
      </c>
      <c r="CL1080" s="167">
        <f t="shared" si="2080"/>
        <v>44904</v>
      </c>
      <c r="CM1080">
        <f t="shared" si="2081"/>
        <v>23</v>
      </c>
      <c r="CN1080" s="1">
        <f t="shared" si="2082"/>
        <v>44904</v>
      </c>
      <c r="CO1080" s="253">
        <f t="shared" si="2083"/>
        <v>1671</v>
      </c>
      <c r="CP1080" s="1">
        <f t="shared" si="2084"/>
        <v>44904</v>
      </c>
      <c r="CQ1080" s="254">
        <f t="shared" si="2085"/>
        <v>23</v>
      </c>
      <c r="CR1080" s="167">
        <f t="shared" si="2086"/>
        <v>44904</v>
      </c>
      <c r="CS1080">
        <f t="shared" si="2087"/>
        <v>14355</v>
      </c>
      <c r="CT1080">
        <f t="shared" si="2088"/>
        <v>32</v>
      </c>
      <c r="CU1080">
        <f t="shared" si="2089"/>
        <v>0</v>
      </c>
    </row>
    <row r="1081" spans="1:99" ht="18" customHeight="1" x14ac:dyDescent="0.55000000000000004">
      <c r="A1081" s="167">
        <v>44905</v>
      </c>
      <c r="B1081" s="219">
        <v>68</v>
      </c>
      <c r="C1081" s="142">
        <f t="shared" si="2034"/>
        <v>28161</v>
      </c>
      <c r="D1081" s="261">
        <f t="shared" si="2035"/>
        <v>488</v>
      </c>
      <c r="E1081" s="135">
        <v>0</v>
      </c>
      <c r="F1081" s="135">
        <v>27673</v>
      </c>
      <c r="G1081" s="135">
        <v>0</v>
      </c>
      <c r="H1081" s="123"/>
      <c r="I1081" s="135">
        <v>0</v>
      </c>
      <c r="J1081" s="123"/>
      <c r="K1081" s="41">
        <v>0</v>
      </c>
      <c r="L1081" s="134">
        <v>8477</v>
      </c>
      <c r="M1081" s="219">
        <v>150</v>
      </c>
      <c r="N1081" s="123"/>
      <c r="O1081" s="123"/>
      <c r="P1081" s="135">
        <v>85</v>
      </c>
      <c r="Q1081" s="135">
        <v>2</v>
      </c>
      <c r="R1081" s="123"/>
      <c r="S1081" s="123"/>
      <c r="T1081" s="135">
        <v>30898</v>
      </c>
      <c r="U1081" s="135">
        <v>228</v>
      </c>
      <c r="V1081" s="123"/>
      <c r="W1081" s="41">
        <v>274133</v>
      </c>
      <c r="X1081" s="136">
        <v>1625</v>
      </c>
      <c r="Y1081" s="4">
        <f t="shared" si="1835"/>
        <v>893</v>
      </c>
      <c r="Z1081" s="74">
        <f t="shared" si="2032"/>
        <v>44905</v>
      </c>
      <c r="AA1081" s="210">
        <f t="shared" si="2090"/>
        <v>8930363</v>
      </c>
      <c r="AB1081" s="210">
        <f t="shared" si="2091"/>
        <v>116993</v>
      </c>
      <c r="AC1081" s="211">
        <f t="shared" si="2092"/>
        <v>25582</v>
      </c>
      <c r="AD1081" s="170">
        <f t="shared" si="2036"/>
        <v>1728</v>
      </c>
      <c r="AE1081" s="222">
        <f t="shared" si="2037"/>
        <v>472142</v>
      </c>
      <c r="AF1081" s="143">
        <v>473347</v>
      </c>
      <c r="AG1081" s="171">
        <f t="shared" si="2038"/>
        <v>405</v>
      </c>
      <c r="AH1081" s="143">
        <v>102457</v>
      </c>
      <c r="AI1081" s="171">
        <f t="shared" si="2039"/>
        <v>21</v>
      </c>
      <c r="AJ1081" s="172">
        <v>10935</v>
      </c>
      <c r="AK1081" s="173">
        <f t="shared" si="2040"/>
        <v>34</v>
      </c>
      <c r="AL1081" s="143">
        <v>912</v>
      </c>
      <c r="AM1081" s="173">
        <f t="shared" si="2041"/>
        <v>3</v>
      </c>
      <c r="AN1081" s="143">
        <v>794</v>
      </c>
      <c r="AO1081" s="171">
        <f t="shared" si="2042"/>
        <v>0</v>
      </c>
      <c r="AP1081" s="174">
        <v>6</v>
      </c>
      <c r="AQ1081" s="173">
        <f t="shared" si="2043"/>
        <v>14276</v>
      </c>
      <c r="AR1081" s="143">
        <v>8456104</v>
      </c>
      <c r="AS1081" s="171">
        <f t="shared" si="2044"/>
        <v>0</v>
      </c>
      <c r="AT1081" s="143">
        <v>13742</v>
      </c>
      <c r="AU1081" s="171">
        <f t="shared" si="2045"/>
        <v>24</v>
      </c>
      <c r="AV1081" s="175">
        <v>14641</v>
      </c>
      <c r="AW1081" s="217">
        <f t="shared" si="1836"/>
        <v>920</v>
      </c>
      <c r="AX1081" s="216">
        <f t="shared" si="2033"/>
        <v>44905</v>
      </c>
      <c r="AY1081" s="5">
        <v>784</v>
      </c>
      <c r="AZ1081" s="217">
        <f t="shared" si="2046"/>
        <v>21753</v>
      </c>
      <c r="BA1081" s="217">
        <f t="shared" si="1840"/>
        <v>477</v>
      </c>
      <c r="BB1081" s="119">
        <v>3</v>
      </c>
      <c r="BC1081" s="26">
        <f t="shared" si="2047"/>
        <v>2473</v>
      </c>
      <c r="BD1081" s="217">
        <f t="shared" si="1842"/>
        <v>512</v>
      </c>
      <c r="BE1081" s="209">
        <f t="shared" si="2048"/>
        <v>44905</v>
      </c>
      <c r="BF1081" s="120">
        <f t="shared" si="2049"/>
        <v>68</v>
      </c>
      <c r="BG1081" s="120">
        <f t="shared" si="2050"/>
        <v>28161</v>
      </c>
      <c r="BH1081" s="209">
        <f t="shared" si="2051"/>
        <v>44905</v>
      </c>
      <c r="BI1081" s="120">
        <f t="shared" si="2052"/>
        <v>28161</v>
      </c>
      <c r="BJ1081" s="1">
        <f t="shared" si="2053"/>
        <v>44905</v>
      </c>
      <c r="BK1081">
        <f t="shared" si="2054"/>
        <v>8327</v>
      </c>
      <c r="BL1081">
        <f t="shared" si="2055"/>
        <v>150</v>
      </c>
      <c r="BM1081">
        <f t="shared" si="2056"/>
        <v>8477</v>
      </c>
      <c r="BN1081" s="1">
        <f t="shared" si="2057"/>
        <v>44905</v>
      </c>
      <c r="BO1081">
        <f t="shared" si="2058"/>
        <v>407709</v>
      </c>
      <c r="BP1081">
        <f t="shared" si="2059"/>
        <v>13821</v>
      </c>
      <c r="BQ1081" s="167">
        <f t="shared" si="2060"/>
        <v>44905</v>
      </c>
      <c r="BR1081">
        <f t="shared" si="2061"/>
        <v>473347</v>
      </c>
      <c r="BS1081">
        <f t="shared" si="2062"/>
        <v>102457</v>
      </c>
      <c r="BT1081">
        <f t="shared" si="2063"/>
        <v>10935</v>
      </c>
      <c r="BU1081">
        <v>15</v>
      </c>
      <c r="BV1081">
        <f t="shared" si="2064"/>
        <v>1728</v>
      </c>
      <c r="BW1081">
        <f t="shared" si="2065"/>
        <v>110881</v>
      </c>
      <c r="BX1081" s="167">
        <f t="shared" si="2066"/>
        <v>44905</v>
      </c>
      <c r="BY1081">
        <f t="shared" si="2067"/>
        <v>912</v>
      </c>
      <c r="BZ1081">
        <f t="shared" si="2068"/>
        <v>794</v>
      </c>
      <c r="CA1081">
        <f t="shared" si="2069"/>
        <v>6</v>
      </c>
      <c r="CB1081" s="167">
        <f t="shared" si="2070"/>
        <v>44905</v>
      </c>
      <c r="CC1081">
        <f t="shared" si="2071"/>
        <v>8456104</v>
      </c>
      <c r="CD1081">
        <f t="shared" si="2072"/>
        <v>13742</v>
      </c>
      <c r="CE1081">
        <f t="shared" si="2073"/>
        <v>14641</v>
      </c>
      <c r="CF1081" s="167">
        <f t="shared" si="2074"/>
        <v>44905</v>
      </c>
      <c r="CG1081">
        <f t="shared" si="2075"/>
        <v>14276</v>
      </c>
      <c r="CH1081">
        <f t="shared" si="2076"/>
        <v>24</v>
      </c>
      <c r="CI1081" s="167">
        <f t="shared" si="2077"/>
        <v>44905</v>
      </c>
      <c r="CJ1081">
        <f t="shared" si="2078"/>
        <v>1728</v>
      </c>
      <c r="CK1081">
        <f t="shared" si="2079"/>
        <v>405</v>
      </c>
      <c r="CL1081" s="167">
        <f t="shared" si="2080"/>
        <v>44905</v>
      </c>
      <c r="CM1081">
        <f t="shared" si="2081"/>
        <v>21</v>
      </c>
      <c r="CN1081" s="1">
        <f t="shared" si="2082"/>
        <v>44905</v>
      </c>
      <c r="CO1081" s="253">
        <f t="shared" si="2083"/>
        <v>1728</v>
      </c>
      <c r="CP1081" s="1">
        <f t="shared" si="2084"/>
        <v>44905</v>
      </c>
      <c r="CQ1081" s="254">
        <f t="shared" si="2085"/>
        <v>21</v>
      </c>
      <c r="CR1081" s="167">
        <f t="shared" si="2086"/>
        <v>44905</v>
      </c>
      <c r="CS1081">
        <f t="shared" si="2087"/>
        <v>14276</v>
      </c>
      <c r="CT1081">
        <f t="shared" si="2088"/>
        <v>24</v>
      </c>
      <c r="CU1081">
        <f t="shared" si="2089"/>
        <v>0</v>
      </c>
    </row>
    <row r="1082" spans="1:99" ht="18" customHeight="1" x14ac:dyDescent="0.55000000000000004">
      <c r="A1082" s="167">
        <v>44906</v>
      </c>
      <c r="B1082" s="219">
        <v>69</v>
      </c>
      <c r="C1082" s="142">
        <f t="shared" si="2034"/>
        <v>28230</v>
      </c>
      <c r="D1082" s="261">
        <f t="shared" si="2035"/>
        <v>507</v>
      </c>
      <c r="E1082" s="135">
        <v>0</v>
      </c>
      <c r="F1082" s="135">
        <v>27723</v>
      </c>
      <c r="G1082" s="135">
        <v>0</v>
      </c>
      <c r="H1082" s="123"/>
      <c r="I1082" s="135">
        <v>0</v>
      </c>
      <c r="J1082" s="123"/>
      <c r="K1082" s="41">
        <v>0</v>
      </c>
      <c r="L1082" s="134">
        <v>6598</v>
      </c>
      <c r="M1082" s="219">
        <v>143</v>
      </c>
      <c r="N1082" s="123"/>
      <c r="O1082" s="123"/>
      <c r="P1082" s="135">
        <v>66</v>
      </c>
      <c r="Q1082" s="135">
        <v>1</v>
      </c>
      <c r="R1082" s="123"/>
      <c r="S1082" s="123"/>
      <c r="T1082" s="135">
        <v>29843</v>
      </c>
      <c r="U1082" s="135">
        <v>113</v>
      </c>
      <c r="V1082" s="123"/>
      <c r="W1082" s="41">
        <v>250822</v>
      </c>
      <c r="X1082" s="136">
        <v>1654</v>
      </c>
      <c r="Y1082" s="4">
        <f t="shared" si="1835"/>
        <v>894</v>
      </c>
      <c r="Z1082" s="74">
        <f t="shared" si="2032"/>
        <v>44906</v>
      </c>
      <c r="AA1082" s="210">
        <f t="shared" si="2090"/>
        <v>8946179</v>
      </c>
      <c r="AB1082" s="210">
        <f t="shared" si="2091"/>
        <v>117448</v>
      </c>
      <c r="AC1082" s="211">
        <f t="shared" si="2092"/>
        <v>25644</v>
      </c>
      <c r="AD1082" s="170">
        <f t="shared" si="2036"/>
        <v>1689</v>
      </c>
      <c r="AE1082" s="222">
        <f t="shared" si="2037"/>
        <v>473831</v>
      </c>
      <c r="AF1082" s="143">
        <v>475036</v>
      </c>
      <c r="AG1082" s="171">
        <f t="shared" si="2038"/>
        <v>452</v>
      </c>
      <c r="AH1082" s="143">
        <v>102909</v>
      </c>
      <c r="AI1082" s="171">
        <f t="shared" si="2039"/>
        <v>24</v>
      </c>
      <c r="AJ1082" s="172">
        <v>10959</v>
      </c>
      <c r="AK1082" s="173">
        <f t="shared" si="2040"/>
        <v>44</v>
      </c>
      <c r="AL1082" s="143">
        <v>956</v>
      </c>
      <c r="AM1082" s="173">
        <f t="shared" si="2041"/>
        <v>3</v>
      </c>
      <c r="AN1082" s="143">
        <v>797</v>
      </c>
      <c r="AO1082" s="171">
        <f t="shared" si="2042"/>
        <v>0</v>
      </c>
      <c r="AP1082" s="174">
        <v>6</v>
      </c>
      <c r="AQ1082" s="173">
        <f t="shared" si="2043"/>
        <v>14083</v>
      </c>
      <c r="AR1082" s="143">
        <v>8470187</v>
      </c>
      <c r="AS1082" s="171">
        <f t="shared" si="2044"/>
        <v>0</v>
      </c>
      <c r="AT1082" s="143">
        <v>13742</v>
      </c>
      <c r="AU1082" s="171">
        <f t="shared" si="2045"/>
        <v>38</v>
      </c>
      <c r="AV1082" s="175">
        <v>14679</v>
      </c>
      <c r="AW1082" s="217">
        <f t="shared" si="1836"/>
        <v>921</v>
      </c>
      <c r="AX1082" s="216">
        <f t="shared" si="2033"/>
        <v>44906</v>
      </c>
      <c r="AY1082" s="5">
        <v>528</v>
      </c>
      <c r="AZ1082" s="217">
        <f t="shared" si="2046"/>
        <v>22281</v>
      </c>
      <c r="BA1082" s="217">
        <f t="shared" si="1840"/>
        <v>478</v>
      </c>
      <c r="BB1082" s="119">
        <v>2</v>
      </c>
      <c r="BC1082" s="26">
        <f t="shared" si="2047"/>
        <v>2475</v>
      </c>
      <c r="BD1082" s="217">
        <f t="shared" si="1842"/>
        <v>513</v>
      </c>
      <c r="BE1082" s="209">
        <f t="shared" si="2048"/>
        <v>44906</v>
      </c>
      <c r="BF1082" s="120">
        <f t="shared" si="2049"/>
        <v>69</v>
      </c>
      <c r="BG1082" s="120">
        <f t="shared" si="2050"/>
        <v>28230</v>
      </c>
      <c r="BH1082" s="209">
        <f t="shared" si="2051"/>
        <v>44906</v>
      </c>
      <c r="BI1082" s="120">
        <f t="shared" si="2052"/>
        <v>28230</v>
      </c>
      <c r="BJ1082" s="1">
        <f t="shared" si="2053"/>
        <v>44906</v>
      </c>
      <c r="BK1082">
        <f t="shared" si="2054"/>
        <v>6455</v>
      </c>
      <c r="BL1082">
        <f t="shared" si="2055"/>
        <v>143</v>
      </c>
      <c r="BM1082">
        <f t="shared" si="2056"/>
        <v>6598</v>
      </c>
      <c r="BN1082" s="1">
        <f t="shared" si="2057"/>
        <v>44906</v>
      </c>
      <c r="BO1082">
        <f t="shared" si="2058"/>
        <v>399078</v>
      </c>
      <c r="BP1082">
        <f t="shared" si="2059"/>
        <v>14223</v>
      </c>
      <c r="BQ1082" s="167">
        <f t="shared" si="2060"/>
        <v>44906</v>
      </c>
      <c r="BR1082">
        <f t="shared" si="2061"/>
        <v>475036</v>
      </c>
      <c r="BS1082">
        <f t="shared" si="2062"/>
        <v>102909</v>
      </c>
      <c r="BT1082">
        <f t="shared" si="2063"/>
        <v>10959</v>
      </c>
      <c r="BU1082">
        <v>15</v>
      </c>
      <c r="BV1082">
        <f t="shared" si="2064"/>
        <v>1689</v>
      </c>
      <c r="BW1082">
        <f t="shared" si="2065"/>
        <v>124325</v>
      </c>
      <c r="BX1082" s="167">
        <f t="shared" si="2066"/>
        <v>44906</v>
      </c>
      <c r="BY1082">
        <f t="shared" si="2067"/>
        <v>956</v>
      </c>
      <c r="BZ1082">
        <f t="shared" si="2068"/>
        <v>797</v>
      </c>
      <c r="CA1082">
        <f t="shared" si="2069"/>
        <v>6</v>
      </c>
      <c r="CB1082" s="167">
        <f t="shared" si="2070"/>
        <v>44906</v>
      </c>
      <c r="CC1082">
        <f t="shared" si="2071"/>
        <v>8470187</v>
      </c>
      <c r="CD1082">
        <f t="shared" si="2072"/>
        <v>13742</v>
      </c>
      <c r="CE1082">
        <f t="shared" si="2073"/>
        <v>14679</v>
      </c>
      <c r="CF1082" s="167">
        <f t="shared" si="2074"/>
        <v>44906</v>
      </c>
      <c r="CG1082">
        <f t="shared" si="2075"/>
        <v>14083</v>
      </c>
      <c r="CH1082">
        <f t="shared" si="2076"/>
        <v>38</v>
      </c>
      <c r="CI1082" s="167">
        <f t="shared" si="2077"/>
        <v>44906</v>
      </c>
      <c r="CJ1082">
        <f t="shared" si="2078"/>
        <v>1689</v>
      </c>
      <c r="CK1082">
        <f t="shared" si="2079"/>
        <v>452</v>
      </c>
      <c r="CL1082" s="167">
        <f t="shared" si="2080"/>
        <v>44906</v>
      </c>
      <c r="CM1082">
        <f t="shared" si="2081"/>
        <v>24</v>
      </c>
      <c r="CN1082" s="1">
        <f t="shared" si="2082"/>
        <v>44906</v>
      </c>
      <c r="CO1082" s="253">
        <f t="shared" si="2083"/>
        <v>1689</v>
      </c>
      <c r="CP1082" s="1">
        <f t="shared" si="2084"/>
        <v>44906</v>
      </c>
      <c r="CQ1082" s="254">
        <f t="shared" si="2085"/>
        <v>24</v>
      </c>
      <c r="CR1082" s="167">
        <f t="shared" si="2086"/>
        <v>44906</v>
      </c>
      <c r="CS1082">
        <f t="shared" si="2087"/>
        <v>14083</v>
      </c>
      <c r="CT1082">
        <f t="shared" si="2088"/>
        <v>38</v>
      </c>
      <c r="CU1082">
        <f t="shared" si="2089"/>
        <v>0</v>
      </c>
    </row>
    <row r="1083" spans="1:99" ht="18" customHeight="1" x14ac:dyDescent="0.55000000000000004">
      <c r="A1083" s="167">
        <v>44907</v>
      </c>
      <c r="B1083" s="219">
        <v>45</v>
      </c>
      <c r="C1083" s="142">
        <f t="shared" si="2034"/>
        <v>28275</v>
      </c>
      <c r="D1083" s="261">
        <f t="shared" si="2035"/>
        <v>491</v>
      </c>
      <c r="E1083" s="135">
        <v>0</v>
      </c>
      <c r="F1083" s="135">
        <v>27784</v>
      </c>
      <c r="G1083" s="135">
        <v>1</v>
      </c>
      <c r="H1083" s="123"/>
      <c r="I1083" s="135">
        <v>1</v>
      </c>
      <c r="J1083" s="123"/>
      <c r="K1083" s="41">
        <v>0</v>
      </c>
      <c r="L1083" s="134">
        <v>5364</v>
      </c>
      <c r="M1083" s="219">
        <v>183</v>
      </c>
      <c r="N1083" s="123"/>
      <c r="O1083" s="123"/>
      <c r="P1083" s="135">
        <v>155</v>
      </c>
      <c r="Q1083" s="135">
        <v>2</v>
      </c>
      <c r="R1083" s="123"/>
      <c r="S1083" s="123"/>
      <c r="T1083" s="135">
        <v>25685</v>
      </c>
      <c r="U1083" s="135">
        <v>176</v>
      </c>
      <c r="V1083" s="123"/>
      <c r="W1083" s="41">
        <v>230346</v>
      </c>
      <c r="X1083" s="136">
        <v>1659</v>
      </c>
      <c r="Y1083" s="4">
        <f t="shared" si="1835"/>
        <v>895</v>
      </c>
      <c r="Z1083" s="74">
        <f t="shared" si="2032"/>
        <v>44907</v>
      </c>
      <c r="AA1083" s="210">
        <f t="shared" si="2090"/>
        <v>8958677</v>
      </c>
      <c r="AB1083" s="210">
        <f t="shared" si="2091"/>
        <v>117739</v>
      </c>
      <c r="AC1083" s="211">
        <f t="shared" si="2092"/>
        <v>25700</v>
      </c>
      <c r="AD1083" s="170">
        <f t="shared" si="2036"/>
        <v>1561</v>
      </c>
      <c r="AE1083" s="222">
        <f t="shared" si="2037"/>
        <v>475392</v>
      </c>
      <c r="AF1083" s="143">
        <v>476597</v>
      </c>
      <c r="AG1083" s="171">
        <f t="shared" si="2038"/>
        <v>287</v>
      </c>
      <c r="AH1083" s="143">
        <v>103196</v>
      </c>
      <c r="AI1083" s="171">
        <f t="shared" si="2039"/>
        <v>25</v>
      </c>
      <c r="AJ1083" s="172">
        <v>10984</v>
      </c>
      <c r="AK1083" s="173">
        <f t="shared" si="2040"/>
        <v>84</v>
      </c>
      <c r="AL1083" s="143">
        <v>1040</v>
      </c>
      <c r="AM1083" s="173">
        <f t="shared" si="2041"/>
        <v>4</v>
      </c>
      <c r="AN1083" s="143">
        <v>801</v>
      </c>
      <c r="AO1083" s="171">
        <f t="shared" si="2042"/>
        <v>0</v>
      </c>
      <c r="AP1083" s="174">
        <v>6</v>
      </c>
      <c r="AQ1083" s="173">
        <f t="shared" si="2043"/>
        <v>10853</v>
      </c>
      <c r="AR1083" s="143">
        <v>8481040</v>
      </c>
      <c r="AS1083" s="171">
        <f t="shared" si="2044"/>
        <v>0</v>
      </c>
      <c r="AT1083" s="143">
        <v>13742</v>
      </c>
      <c r="AU1083" s="171">
        <f t="shared" si="2045"/>
        <v>31</v>
      </c>
      <c r="AV1083" s="175">
        <v>14710</v>
      </c>
      <c r="AW1083" s="217">
        <f t="shared" si="1836"/>
        <v>922</v>
      </c>
      <c r="AX1083" s="216">
        <f t="shared" si="2033"/>
        <v>44907</v>
      </c>
      <c r="AY1083" s="5">
        <v>559</v>
      </c>
      <c r="AZ1083" s="217">
        <f t="shared" si="2046"/>
        <v>22840</v>
      </c>
      <c r="BA1083" s="217">
        <f t="shared" si="1840"/>
        <v>476</v>
      </c>
      <c r="BB1083" s="119">
        <v>2</v>
      </c>
      <c r="BC1083" s="26">
        <f t="shared" si="2047"/>
        <v>2477</v>
      </c>
      <c r="BD1083" s="217">
        <f t="shared" si="1842"/>
        <v>511</v>
      </c>
      <c r="BE1083" s="209">
        <f t="shared" si="2048"/>
        <v>44907</v>
      </c>
      <c r="BF1083" s="120">
        <f t="shared" si="2049"/>
        <v>45</v>
      </c>
      <c r="BG1083" s="120">
        <f t="shared" si="2050"/>
        <v>28275</v>
      </c>
      <c r="BH1083" s="209">
        <f t="shared" si="2051"/>
        <v>44907</v>
      </c>
      <c r="BI1083" s="120">
        <f t="shared" si="2052"/>
        <v>28275</v>
      </c>
      <c r="BJ1083" s="1">
        <f t="shared" si="2053"/>
        <v>44907</v>
      </c>
      <c r="BK1083">
        <f t="shared" si="2054"/>
        <v>5181</v>
      </c>
      <c r="BL1083">
        <f t="shared" si="2055"/>
        <v>183</v>
      </c>
      <c r="BM1083">
        <f t="shared" si="2056"/>
        <v>5364</v>
      </c>
      <c r="BN1083" s="1">
        <f t="shared" si="2057"/>
        <v>44907</v>
      </c>
      <c r="BO1083">
        <f t="shared" si="2058"/>
        <v>404234</v>
      </c>
      <c r="BP1083">
        <f t="shared" si="2059"/>
        <v>14271</v>
      </c>
      <c r="BQ1083" s="167">
        <f t="shared" si="2060"/>
        <v>44907</v>
      </c>
      <c r="BR1083">
        <f t="shared" si="2061"/>
        <v>476597</v>
      </c>
      <c r="BS1083">
        <f t="shared" si="2062"/>
        <v>103196</v>
      </c>
      <c r="BT1083">
        <f t="shared" si="2063"/>
        <v>10984</v>
      </c>
      <c r="BU1083">
        <v>15</v>
      </c>
      <c r="BV1083">
        <f t="shared" si="2064"/>
        <v>1561</v>
      </c>
      <c r="BW1083">
        <f t="shared" si="2065"/>
        <v>110478</v>
      </c>
      <c r="BX1083" s="167">
        <f t="shared" si="2066"/>
        <v>44907</v>
      </c>
      <c r="BY1083">
        <f t="shared" si="2067"/>
        <v>1040</v>
      </c>
      <c r="BZ1083">
        <f t="shared" si="2068"/>
        <v>801</v>
      </c>
      <c r="CA1083">
        <f t="shared" si="2069"/>
        <v>6</v>
      </c>
      <c r="CB1083" s="167">
        <f t="shared" si="2070"/>
        <v>44907</v>
      </c>
      <c r="CC1083">
        <f t="shared" si="2071"/>
        <v>8481040</v>
      </c>
      <c r="CD1083">
        <f t="shared" si="2072"/>
        <v>13742</v>
      </c>
      <c r="CE1083">
        <f t="shared" si="2073"/>
        <v>14710</v>
      </c>
      <c r="CF1083" s="167">
        <f t="shared" si="2074"/>
        <v>44907</v>
      </c>
      <c r="CG1083">
        <f t="shared" si="2075"/>
        <v>10853</v>
      </c>
      <c r="CH1083">
        <f t="shared" si="2076"/>
        <v>31</v>
      </c>
      <c r="CI1083" s="167">
        <f t="shared" si="2077"/>
        <v>44907</v>
      </c>
      <c r="CJ1083">
        <f t="shared" si="2078"/>
        <v>1561</v>
      </c>
      <c r="CK1083">
        <f t="shared" si="2079"/>
        <v>287</v>
      </c>
      <c r="CL1083" s="167">
        <f t="shared" si="2080"/>
        <v>44907</v>
      </c>
      <c r="CM1083">
        <f t="shared" si="2081"/>
        <v>25</v>
      </c>
      <c r="CN1083" s="1">
        <f t="shared" si="2082"/>
        <v>44907</v>
      </c>
      <c r="CO1083" s="253">
        <f t="shared" si="2083"/>
        <v>1561</v>
      </c>
      <c r="CP1083" s="1">
        <f t="shared" si="2084"/>
        <v>44907</v>
      </c>
      <c r="CQ1083" s="254">
        <f t="shared" si="2085"/>
        <v>25</v>
      </c>
      <c r="CR1083" s="167">
        <f t="shared" si="2086"/>
        <v>44907</v>
      </c>
      <c r="CS1083">
        <f t="shared" si="2087"/>
        <v>10853</v>
      </c>
      <c r="CT1083">
        <f t="shared" si="2088"/>
        <v>31</v>
      </c>
      <c r="CU1083">
        <f t="shared" si="2089"/>
        <v>0</v>
      </c>
    </row>
    <row r="1084" spans="1:99" ht="18" customHeight="1" x14ac:dyDescent="0.55000000000000004">
      <c r="A1084" s="167">
        <v>44908</v>
      </c>
      <c r="B1084" s="219">
        <v>42</v>
      </c>
      <c r="C1084" s="142">
        <f t="shared" si="2034"/>
        <v>28317</v>
      </c>
      <c r="D1084" s="261">
        <f t="shared" si="2035"/>
        <v>444</v>
      </c>
      <c r="E1084" s="135">
        <v>0</v>
      </c>
      <c r="F1084" s="135">
        <v>27873</v>
      </c>
      <c r="G1084" s="135">
        <v>0</v>
      </c>
      <c r="H1084" s="123"/>
      <c r="I1084" s="135">
        <v>1</v>
      </c>
      <c r="J1084" s="123"/>
      <c r="K1084" s="41">
        <v>0</v>
      </c>
      <c r="L1084" s="134"/>
      <c r="M1084" s="219"/>
      <c r="N1084" s="123"/>
      <c r="O1084" s="123"/>
      <c r="P1084" s="135"/>
      <c r="Q1084" s="135"/>
      <c r="R1084" s="123"/>
      <c r="S1084" s="123"/>
      <c r="T1084" s="135"/>
      <c r="U1084" s="135"/>
      <c r="V1084" s="123"/>
      <c r="W1084" s="41"/>
      <c r="X1084" s="136"/>
      <c r="Y1084" s="4">
        <f t="shared" si="1835"/>
        <v>896</v>
      </c>
      <c r="Z1084" s="74">
        <f t="shared" si="2032"/>
        <v>44908</v>
      </c>
      <c r="AA1084" s="210">
        <f t="shared" si="2090"/>
        <v>8977357</v>
      </c>
      <c r="AB1084" s="210">
        <f t="shared" si="2091"/>
        <v>118177</v>
      </c>
      <c r="AC1084" s="211">
        <f t="shared" si="2092"/>
        <v>25749</v>
      </c>
      <c r="AD1084" s="170">
        <f t="shared" si="2036"/>
        <v>1423</v>
      </c>
      <c r="AE1084" s="222">
        <f t="shared" si="2037"/>
        <v>476815</v>
      </c>
      <c r="AF1084" s="143">
        <v>478020</v>
      </c>
      <c r="AG1084" s="171">
        <f t="shared" si="2038"/>
        <v>435</v>
      </c>
      <c r="AH1084" s="143">
        <v>103631</v>
      </c>
      <c r="AI1084" s="171">
        <f t="shared" si="2039"/>
        <v>37</v>
      </c>
      <c r="AJ1084" s="172">
        <v>11021</v>
      </c>
      <c r="AK1084" s="173">
        <f t="shared" si="2040"/>
        <v>102</v>
      </c>
      <c r="AL1084" s="143">
        <v>1142</v>
      </c>
      <c r="AM1084" s="173">
        <f t="shared" si="2041"/>
        <v>3</v>
      </c>
      <c r="AN1084" s="143">
        <v>804</v>
      </c>
      <c r="AO1084" s="171">
        <f t="shared" si="2042"/>
        <v>0</v>
      </c>
      <c r="AP1084" s="174">
        <v>6</v>
      </c>
      <c r="AQ1084" s="173">
        <f t="shared" si="2043"/>
        <v>17155</v>
      </c>
      <c r="AR1084" s="143">
        <v>8498195</v>
      </c>
      <c r="AS1084" s="171">
        <f t="shared" si="2044"/>
        <v>0</v>
      </c>
      <c r="AT1084" s="143">
        <v>13742</v>
      </c>
      <c r="AU1084" s="171">
        <f t="shared" si="2045"/>
        <v>12</v>
      </c>
      <c r="AV1084" s="175">
        <v>14722</v>
      </c>
      <c r="AW1084" s="217">
        <f t="shared" si="1836"/>
        <v>923</v>
      </c>
      <c r="AX1084" s="216">
        <f t="shared" si="2033"/>
        <v>44908</v>
      </c>
      <c r="AY1084" s="5">
        <v>476</v>
      </c>
      <c r="AZ1084" s="217">
        <f t="shared" si="2046"/>
        <v>23316</v>
      </c>
      <c r="BA1084" s="217">
        <f t="shared" si="1840"/>
        <v>477</v>
      </c>
      <c r="BB1084" s="119">
        <v>1</v>
      </c>
      <c r="BC1084" s="26">
        <f t="shared" si="2047"/>
        <v>2478</v>
      </c>
      <c r="BD1084" s="217">
        <f t="shared" si="1842"/>
        <v>512</v>
      </c>
      <c r="BE1084" s="209">
        <f t="shared" si="2048"/>
        <v>44908</v>
      </c>
      <c r="BF1084" s="120">
        <f t="shared" si="2049"/>
        <v>42</v>
      </c>
      <c r="BG1084" s="120">
        <f t="shared" si="2050"/>
        <v>28317</v>
      </c>
      <c r="BH1084" s="209">
        <f t="shared" si="2051"/>
        <v>44908</v>
      </c>
      <c r="BI1084" s="120">
        <f t="shared" si="2052"/>
        <v>28317</v>
      </c>
      <c r="BJ1084" s="1">
        <f t="shared" si="2053"/>
        <v>44908</v>
      </c>
      <c r="BK1084">
        <f t="shared" si="2054"/>
        <v>0</v>
      </c>
      <c r="BL1084">
        <f t="shared" si="2055"/>
        <v>0</v>
      </c>
      <c r="BM1084">
        <f t="shared" si="2056"/>
        <v>0</v>
      </c>
      <c r="BN1084" s="1">
        <f t="shared" si="2057"/>
        <v>44908</v>
      </c>
      <c r="BO1084">
        <f t="shared" si="2058"/>
        <v>403155</v>
      </c>
      <c r="BP1084">
        <f t="shared" si="2059"/>
        <v>13841</v>
      </c>
      <c r="BQ1084" s="167">
        <f t="shared" si="2060"/>
        <v>44908</v>
      </c>
      <c r="BR1084">
        <f t="shared" si="2061"/>
        <v>478020</v>
      </c>
      <c r="BS1084">
        <f t="shared" si="2062"/>
        <v>103631</v>
      </c>
      <c r="BT1084">
        <f t="shared" si="2063"/>
        <v>11021</v>
      </c>
      <c r="BU1084">
        <v>15</v>
      </c>
      <c r="BV1084">
        <f t="shared" si="2064"/>
        <v>1423</v>
      </c>
      <c r="BW1084">
        <f t="shared" si="2065"/>
        <v>123588</v>
      </c>
      <c r="BX1084" s="167">
        <f t="shared" si="2066"/>
        <v>44908</v>
      </c>
      <c r="BY1084">
        <f t="shared" si="2067"/>
        <v>1142</v>
      </c>
      <c r="BZ1084">
        <f t="shared" si="2068"/>
        <v>804</v>
      </c>
      <c r="CA1084">
        <f t="shared" si="2069"/>
        <v>6</v>
      </c>
      <c r="CB1084" s="167">
        <f t="shared" si="2070"/>
        <v>44908</v>
      </c>
      <c r="CC1084">
        <f t="shared" si="2071"/>
        <v>8498195</v>
      </c>
      <c r="CD1084">
        <f t="shared" si="2072"/>
        <v>13742</v>
      </c>
      <c r="CE1084">
        <f t="shared" si="2073"/>
        <v>14722</v>
      </c>
      <c r="CF1084" s="167">
        <f t="shared" si="2074"/>
        <v>44908</v>
      </c>
      <c r="CG1084">
        <f t="shared" si="2075"/>
        <v>17155</v>
      </c>
      <c r="CH1084">
        <f t="shared" si="2076"/>
        <v>12</v>
      </c>
      <c r="CI1084" s="167">
        <f t="shared" si="2077"/>
        <v>44908</v>
      </c>
      <c r="CJ1084">
        <f t="shared" si="2078"/>
        <v>1423</v>
      </c>
      <c r="CK1084">
        <f t="shared" si="2079"/>
        <v>435</v>
      </c>
      <c r="CL1084" s="167">
        <f t="shared" si="2080"/>
        <v>44908</v>
      </c>
      <c r="CM1084">
        <f t="shared" si="2081"/>
        <v>37</v>
      </c>
      <c r="CN1084" s="1">
        <f t="shared" si="2082"/>
        <v>44908</v>
      </c>
      <c r="CO1084" s="253">
        <f t="shared" si="2083"/>
        <v>1423</v>
      </c>
      <c r="CP1084" s="1">
        <f t="shared" si="2084"/>
        <v>44908</v>
      </c>
      <c r="CQ1084" s="254">
        <f t="shared" si="2085"/>
        <v>37</v>
      </c>
      <c r="CR1084" s="167">
        <f t="shared" si="2086"/>
        <v>44908</v>
      </c>
      <c r="CS1084">
        <f t="shared" si="2087"/>
        <v>17155</v>
      </c>
      <c r="CT1084">
        <f t="shared" si="2088"/>
        <v>12</v>
      </c>
      <c r="CU1084">
        <f t="shared" si="2089"/>
        <v>0</v>
      </c>
    </row>
    <row r="1085" spans="1:99" ht="18" customHeight="1" x14ac:dyDescent="0.55000000000000004">
      <c r="A1085" s="167">
        <v>44909</v>
      </c>
      <c r="B1085" s="219">
        <v>56</v>
      </c>
      <c r="C1085" s="142">
        <f t="shared" si="2034"/>
        <v>28373</v>
      </c>
      <c r="D1085" s="261">
        <f t="shared" si="2035"/>
        <v>412</v>
      </c>
      <c r="E1085" s="135">
        <v>0</v>
      </c>
      <c r="F1085" s="135">
        <v>27961</v>
      </c>
      <c r="G1085" s="135">
        <v>0</v>
      </c>
      <c r="H1085" s="123"/>
      <c r="I1085" s="135">
        <v>0</v>
      </c>
      <c r="J1085" s="123"/>
      <c r="K1085" s="41">
        <v>0</v>
      </c>
      <c r="L1085" s="134"/>
      <c r="M1085" s="219"/>
      <c r="N1085" s="123"/>
      <c r="O1085" s="123"/>
      <c r="P1085" s="135"/>
      <c r="Q1085" s="135"/>
      <c r="R1085" s="123"/>
      <c r="S1085" s="123"/>
      <c r="T1085" s="135"/>
      <c r="U1085" s="135"/>
      <c r="V1085" s="123"/>
      <c r="W1085" s="41"/>
      <c r="X1085" s="136"/>
      <c r="Y1085" s="4">
        <f t="shared" si="1835"/>
        <v>897</v>
      </c>
      <c r="Z1085" s="74">
        <f t="shared" si="2032"/>
        <v>44909</v>
      </c>
      <c r="AA1085" s="210">
        <f t="shared" si="2090"/>
        <v>8996858</v>
      </c>
      <c r="AB1085" s="210">
        <f t="shared" si="2091"/>
        <v>118722</v>
      </c>
      <c r="AC1085" s="211">
        <f t="shared" si="2092"/>
        <v>25822</v>
      </c>
      <c r="AD1085" s="170">
        <f t="shared" si="2036"/>
        <v>1751</v>
      </c>
      <c r="AE1085" s="222">
        <f t="shared" si="2037"/>
        <v>478566</v>
      </c>
      <c r="AF1085" s="143">
        <v>479771</v>
      </c>
      <c r="AG1085" s="171">
        <f t="shared" si="2038"/>
        <v>495</v>
      </c>
      <c r="AH1085" s="143">
        <v>104126</v>
      </c>
      <c r="AI1085" s="171">
        <f t="shared" si="2039"/>
        <v>35</v>
      </c>
      <c r="AJ1085" s="172">
        <v>11056</v>
      </c>
      <c r="AK1085" s="173">
        <f t="shared" si="2040"/>
        <v>112</v>
      </c>
      <c r="AL1085" s="143">
        <v>1254</v>
      </c>
      <c r="AM1085" s="173">
        <f t="shared" si="2041"/>
        <v>50</v>
      </c>
      <c r="AN1085" s="143">
        <v>854</v>
      </c>
      <c r="AO1085" s="171">
        <f t="shared" si="2042"/>
        <v>1</v>
      </c>
      <c r="AP1085" s="174">
        <v>7</v>
      </c>
      <c r="AQ1085" s="173">
        <f t="shared" si="2043"/>
        <v>17638</v>
      </c>
      <c r="AR1085" s="143">
        <v>8515833</v>
      </c>
      <c r="AS1085" s="171">
        <f t="shared" si="2044"/>
        <v>0</v>
      </c>
      <c r="AT1085" s="143">
        <v>13742</v>
      </c>
      <c r="AU1085" s="171">
        <f t="shared" si="2045"/>
        <v>37</v>
      </c>
      <c r="AV1085" s="175">
        <v>14759</v>
      </c>
      <c r="AW1085" s="217">
        <f t="shared" si="1836"/>
        <v>924</v>
      </c>
      <c r="AX1085" s="216">
        <f t="shared" si="2033"/>
        <v>44909</v>
      </c>
      <c r="AY1085" s="5">
        <v>494</v>
      </c>
      <c r="AZ1085" s="217">
        <f t="shared" si="2046"/>
        <v>23810</v>
      </c>
      <c r="BA1085" s="217">
        <f t="shared" si="1840"/>
        <v>478</v>
      </c>
      <c r="BB1085" s="119">
        <v>12</v>
      </c>
      <c r="BC1085" s="26">
        <f t="shared" si="2047"/>
        <v>2490</v>
      </c>
      <c r="BD1085" s="217">
        <f t="shared" si="1842"/>
        <v>513</v>
      </c>
      <c r="BE1085" s="209">
        <f t="shared" si="2048"/>
        <v>44909</v>
      </c>
      <c r="BF1085" s="120">
        <f t="shared" si="2049"/>
        <v>56</v>
      </c>
      <c r="BG1085" s="120">
        <f t="shared" si="2050"/>
        <v>28373</v>
      </c>
      <c r="BH1085" s="209">
        <f t="shared" si="2051"/>
        <v>44909</v>
      </c>
      <c r="BI1085" s="120">
        <f t="shared" si="2052"/>
        <v>28373</v>
      </c>
      <c r="BJ1085" s="1">
        <f t="shared" si="2053"/>
        <v>44909</v>
      </c>
      <c r="BK1085">
        <f t="shared" si="2054"/>
        <v>0</v>
      </c>
      <c r="BL1085">
        <f t="shared" si="2055"/>
        <v>0</v>
      </c>
      <c r="BM1085">
        <f t="shared" si="2056"/>
        <v>0</v>
      </c>
      <c r="BN1085" s="1">
        <f t="shared" si="2057"/>
        <v>44909</v>
      </c>
      <c r="BO1085">
        <f t="shared" si="2058"/>
        <v>407709</v>
      </c>
      <c r="BP1085">
        <f t="shared" si="2059"/>
        <v>13821</v>
      </c>
      <c r="BQ1085" s="167">
        <f t="shared" si="2060"/>
        <v>44909</v>
      </c>
      <c r="BR1085">
        <f t="shared" si="2061"/>
        <v>479771</v>
      </c>
      <c r="BS1085">
        <f t="shared" si="2062"/>
        <v>104126</v>
      </c>
      <c r="BT1085">
        <f t="shared" si="2063"/>
        <v>11056</v>
      </c>
      <c r="BU1085">
        <v>15</v>
      </c>
      <c r="BV1085">
        <f t="shared" si="2064"/>
        <v>1751</v>
      </c>
      <c r="BW1085">
        <f t="shared" si="2065"/>
        <v>112632</v>
      </c>
      <c r="BX1085" s="167">
        <f t="shared" si="2066"/>
        <v>44909</v>
      </c>
      <c r="BY1085">
        <f t="shared" si="2067"/>
        <v>1254</v>
      </c>
      <c r="BZ1085">
        <f t="shared" si="2068"/>
        <v>854</v>
      </c>
      <c r="CA1085">
        <f t="shared" si="2069"/>
        <v>7</v>
      </c>
      <c r="CB1085" s="167">
        <f t="shared" si="2070"/>
        <v>44909</v>
      </c>
      <c r="CC1085">
        <f t="shared" si="2071"/>
        <v>8515833</v>
      </c>
      <c r="CD1085">
        <f t="shared" si="2072"/>
        <v>13742</v>
      </c>
      <c r="CE1085">
        <f t="shared" si="2073"/>
        <v>14759</v>
      </c>
      <c r="CF1085" s="167">
        <f t="shared" si="2074"/>
        <v>44909</v>
      </c>
      <c r="CG1085">
        <f t="shared" si="2075"/>
        <v>17638</v>
      </c>
      <c r="CH1085">
        <f t="shared" si="2076"/>
        <v>37</v>
      </c>
      <c r="CI1085" s="167">
        <f t="shared" si="2077"/>
        <v>44909</v>
      </c>
      <c r="CJ1085">
        <f t="shared" si="2078"/>
        <v>1751</v>
      </c>
      <c r="CK1085">
        <f t="shared" si="2079"/>
        <v>495</v>
      </c>
      <c r="CL1085" s="167">
        <f t="shared" si="2080"/>
        <v>44909</v>
      </c>
      <c r="CM1085">
        <f t="shared" si="2081"/>
        <v>35</v>
      </c>
      <c r="CN1085" s="1">
        <f t="shared" si="2082"/>
        <v>44909</v>
      </c>
      <c r="CO1085" s="253">
        <f t="shared" si="2083"/>
        <v>1751</v>
      </c>
      <c r="CP1085" s="1">
        <f t="shared" si="2084"/>
        <v>44909</v>
      </c>
      <c r="CQ1085" s="254">
        <f t="shared" si="2085"/>
        <v>35</v>
      </c>
      <c r="CR1085" s="167">
        <f t="shared" si="2086"/>
        <v>44909</v>
      </c>
      <c r="CS1085">
        <f t="shared" si="2087"/>
        <v>17638</v>
      </c>
      <c r="CT1085">
        <f t="shared" si="2088"/>
        <v>37</v>
      </c>
      <c r="CU1085">
        <f t="shared" si="2089"/>
        <v>0</v>
      </c>
    </row>
    <row r="1086" spans="1:99" ht="18" customHeight="1" x14ac:dyDescent="0.55000000000000004">
      <c r="A1086" s="167">
        <v>44910</v>
      </c>
      <c r="B1086" s="219">
        <v>66</v>
      </c>
      <c r="C1086" s="142">
        <f t="shared" si="2034"/>
        <v>28439</v>
      </c>
      <c r="D1086" s="261">
        <f t="shared" si="2035"/>
        <v>424</v>
      </c>
      <c r="E1086" s="135">
        <v>0</v>
      </c>
      <c r="F1086" s="135">
        <v>28015</v>
      </c>
      <c r="G1086" s="135">
        <v>0</v>
      </c>
      <c r="H1086" s="123"/>
      <c r="I1086" s="135">
        <v>0</v>
      </c>
      <c r="J1086" s="123"/>
      <c r="K1086" s="41">
        <v>0</v>
      </c>
      <c r="L1086" s="134"/>
      <c r="M1086" s="219"/>
      <c r="N1086" s="123"/>
      <c r="O1086" s="123"/>
      <c r="P1086" s="135"/>
      <c r="Q1086" s="135"/>
      <c r="R1086" s="123"/>
      <c r="S1086" s="123"/>
      <c r="T1086" s="135"/>
      <c r="U1086" s="135"/>
      <c r="V1086" s="123"/>
      <c r="W1086" s="41"/>
      <c r="X1086" s="136"/>
      <c r="Y1086" s="4">
        <f t="shared" si="1835"/>
        <v>898</v>
      </c>
      <c r="Z1086" s="74">
        <f t="shared" si="2032"/>
        <v>44910</v>
      </c>
      <c r="AA1086" s="210">
        <f t="shared" si="2090"/>
        <v>9014564</v>
      </c>
      <c r="AB1086" s="210">
        <f t="shared" si="2091"/>
        <v>119233</v>
      </c>
      <c r="AC1086" s="211">
        <f t="shared" si="2092"/>
        <v>25878</v>
      </c>
      <c r="AD1086" s="170">
        <f t="shared" si="2036"/>
        <v>1583</v>
      </c>
      <c r="AE1086" s="222">
        <f t="shared" si="2037"/>
        <v>480149</v>
      </c>
      <c r="AF1086" s="143">
        <v>481354</v>
      </c>
      <c r="AG1086" s="171">
        <f t="shared" si="2038"/>
        <v>491</v>
      </c>
      <c r="AH1086" s="143">
        <v>104617</v>
      </c>
      <c r="AI1086" s="171">
        <f t="shared" si="2039"/>
        <v>19</v>
      </c>
      <c r="AJ1086" s="172">
        <v>11075</v>
      </c>
      <c r="AK1086" s="173">
        <f t="shared" si="2040"/>
        <v>45</v>
      </c>
      <c r="AL1086" s="143">
        <v>1299</v>
      </c>
      <c r="AM1086" s="173">
        <f t="shared" si="2041"/>
        <v>20</v>
      </c>
      <c r="AN1086" s="143">
        <v>874</v>
      </c>
      <c r="AO1086" s="171">
        <f t="shared" si="2042"/>
        <v>0</v>
      </c>
      <c r="AP1086" s="174">
        <v>7</v>
      </c>
      <c r="AQ1086" s="173">
        <f t="shared" si="2043"/>
        <v>16078</v>
      </c>
      <c r="AR1086" s="143">
        <v>8531911</v>
      </c>
      <c r="AS1086" s="171">
        <f t="shared" si="2044"/>
        <v>0</v>
      </c>
      <c r="AT1086" s="143">
        <v>13742</v>
      </c>
      <c r="AU1086" s="171">
        <f t="shared" si="2045"/>
        <v>37</v>
      </c>
      <c r="AV1086" s="175">
        <v>14796</v>
      </c>
      <c r="AW1086" s="217">
        <f t="shared" si="1836"/>
        <v>925</v>
      </c>
      <c r="AX1086" s="216">
        <f t="shared" si="2033"/>
        <v>44910</v>
      </c>
      <c r="AY1086" s="5">
        <v>428</v>
      </c>
      <c r="AZ1086" s="217">
        <f t="shared" si="2046"/>
        <v>24238</v>
      </c>
      <c r="BA1086" s="217">
        <f t="shared" si="1840"/>
        <v>479</v>
      </c>
      <c r="BB1086" s="119">
        <v>13</v>
      </c>
      <c r="BC1086" s="26">
        <f t="shared" si="2047"/>
        <v>2503</v>
      </c>
      <c r="BD1086" s="217">
        <f t="shared" si="1842"/>
        <v>514</v>
      </c>
      <c r="BE1086" s="209">
        <f t="shared" si="2048"/>
        <v>44910</v>
      </c>
      <c r="BF1086" s="120">
        <f t="shared" si="2049"/>
        <v>66</v>
      </c>
      <c r="BG1086" s="120">
        <f t="shared" si="2050"/>
        <v>28439</v>
      </c>
      <c r="BH1086" s="209">
        <f t="shared" si="2051"/>
        <v>44910</v>
      </c>
      <c r="BI1086" s="120">
        <f t="shared" si="2052"/>
        <v>28439</v>
      </c>
      <c r="BJ1086" s="1">
        <f t="shared" si="2053"/>
        <v>44910</v>
      </c>
      <c r="BK1086">
        <f t="shared" si="2054"/>
        <v>0</v>
      </c>
      <c r="BL1086">
        <f t="shared" si="2055"/>
        <v>0</v>
      </c>
      <c r="BM1086">
        <f t="shared" si="2056"/>
        <v>0</v>
      </c>
      <c r="BN1086" s="1">
        <f t="shared" si="2057"/>
        <v>44910</v>
      </c>
      <c r="BO1086">
        <f t="shared" si="2058"/>
        <v>399078</v>
      </c>
      <c r="BP1086">
        <f t="shared" si="2059"/>
        <v>14223</v>
      </c>
      <c r="BQ1086" s="167">
        <f t="shared" si="2060"/>
        <v>44910</v>
      </c>
      <c r="BR1086">
        <f t="shared" si="2061"/>
        <v>481354</v>
      </c>
      <c r="BS1086">
        <f t="shared" si="2062"/>
        <v>104617</v>
      </c>
      <c r="BT1086">
        <f t="shared" si="2063"/>
        <v>11075</v>
      </c>
      <c r="BU1086">
        <v>15</v>
      </c>
      <c r="BV1086">
        <f t="shared" si="2064"/>
        <v>1583</v>
      </c>
      <c r="BW1086">
        <f t="shared" si="2065"/>
        <v>125908</v>
      </c>
      <c r="BX1086" s="167">
        <f t="shared" si="2066"/>
        <v>44910</v>
      </c>
      <c r="BY1086">
        <f t="shared" si="2067"/>
        <v>1299</v>
      </c>
      <c r="BZ1086">
        <f t="shared" si="2068"/>
        <v>874</v>
      </c>
      <c r="CA1086">
        <f t="shared" si="2069"/>
        <v>7</v>
      </c>
      <c r="CB1086" s="167">
        <f t="shared" si="2070"/>
        <v>44910</v>
      </c>
      <c r="CC1086">
        <f t="shared" si="2071"/>
        <v>8531911</v>
      </c>
      <c r="CD1086">
        <f t="shared" si="2072"/>
        <v>13742</v>
      </c>
      <c r="CE1086">
        <f t="shared" si="2073"/>
        <v>14796</v>
      </c>
      <c r="CF1086" s="167">
        <f t="shared" si="2074"/>
        <v>44910</v>
      </c>
      <c r="CG1086">
        <f t="shared" si="2075"/>
        <v>16078</v>
      </c>
      <c r="CH1086">
        <f t="shared" si="2076"/>
        <v>37</v>
      </c>
      <c r="CI1086" s="167">
        <f t="shared" si="2077"/>
        <v>44910</v>
      </c>
      <c r="CJ1086">
        <f t="shared" si="2078"/>
        <v>1583</v>
      </c>
      <c r="CK1086">
        <f t="shared" si="2079"/>
        <v>491</v>
      </c>
      <c r="CL1086" s="167">
        <f t="shared" si="2080"/>
        <v>44910</v>
      </c>
      <c r="CM1086">
        <f t="shared" si="2081"/>
        <v>19</v>
      </c>
      <c r="CN1086" s="1">
        <f t="shared" si="2082"/>
        <v>44910</v>
      </c>
      <c r="CO1086" s="253">
        <f t="shared" si="2083"/>
        <v>1583</v>
      </c>
      <c r="CP1086" s="1">
        <f t="shared" si="2084"/>
        <v>44910</v>
      </c>
      <c r="CQ1086" s="254">
        <f t="shared" si="2085"/>
        <v>19</v>
      </c>
      <c r="CR1086" s="167">
        <f t="shared" si="2086"/>
        <v>44910</v>
      </c>
      <c r="CS1086">
        <f t="shared" si="2087"/>
        <v>16078</v>
      </c>
      <c r="CT1086">
        <f t="shared" si="2088"/>
        <v>37</v>
      </c>
      <c r="CU1086">
        <f t="shared" si="2089"/>
        <v>0</v>
      </c>
    </row>
    <row r="1087" spans="1:99" ht="18" customHeight="1" x14ac:dyDescent="0.55000000000000004">
      <c r="A1087" s="167">
        <v>44911</v>
      </c>
      <c r="B1087" s="219">
        <v>57</v>
      </c>
      <c r="C1087" s="142">
        <f t="shared" si="2034"/>
        <v>28496</v>
      </c>
      <c r="D1087" s="261">
        <f t="shared" si="2035"/>
        <v>446</v>
      </c>
      <c r="E1087" s="135">
        <v>0</v>
      </c>
      <c r="F1087" s="135">
        <v>28050</v>
      </c>
      <c r="G1087" s="135">
        <v>0</v>
      </c>
      <c r="H1087" s="123"/>
      <c r="I1087" s="135">
        <v>0</v>
      </c>
      <c r="J1087" s="123"/>
      <c r="K1087" s="41">
        <v>0</v>
      </c>
      <c r="L1087" s="134"/>
      <c r="M1087" s="219"/>
      <c r="N1087" s="123"/>
      <c r="O1087" s="123"/>
      <c r="P1087" s="135"/>
      <c r="Q1087" s="135"/>
      <c r="R1087" s="123"/>
      <c r="S1087" s="123"/>
      <c r="T1087" s="135"/>
      <c r="U1087" s="135"/>
      <c r="V1087" s="123"/>
      <c r="W1087" s="41"/>
      <c r="X1087" s="136"/>
      <c r="Y1087" s="4">
        <f t="shared" si="1835"/>
        <v>899</v>
      </c>
      <c r="Z1087" s="74">
        <f t="shared" si="2032"/>
        <v>44911</v>
      </c>
      <c r="AA1087" s="210">
        <f t="shared" si="2090"/>
        <v>9031558</v>
      </c>
      <c r="AB1087" s="210">
        <f t="shared" si="2091"/>
        <v>119769</v>
      </c>
      <c r="AC1087" s="211">
        <f t="shared" si="2092"/>
        <v>25934</v>
      </c>
      <c r="AD1087" s="170">
        <f t="shared" si="2036"/>
        <v>1524</v>
      </c>
      <c r="AE1087" s="222">
        <f t="shared" si="2037"/>
        <v>481673</v>
      </c>
      <c r="AF1087" s="143">
        <v>482878</v>
      </c>
      <c r="AG1087" s="171">
        <f t="shared" si="2038"/>
        <v>526</v>
      </c>
      <c r="AH1087" s="143">
        <v>105143</v>
      </c>
      <c r="AI1087" s="171">
        <f t="shared" si="2039"/>
        <v>32</v>
      </c>
      <c r="AJ1087" s="172">
        <v>11107</v>
      </c>
      <c r="AK1087" s="173">
        <f t="shared" si="2040"/>
        <v>66</v>
      </c>
      <c r="AL1087" s="143">
        <v>1365</v>
      </c>
      <c r="AM1087" s="173">
        <f t="shared" si="2041"/>
        <v>10</v>
      </c>
      <c r="AN1087" s="143">
        <v>884</v>
      </c>
      <c r="AO1087" s="171">
        <f t="shared" si="2042"/>
        <v>0</v>
      </c>
      <c r="AP1087" s="174">
        <v>7</v>
      </c>
      <c r="AQ1087" s="173">
        <f t="shared" si="2043"/>
        <v>15404</v>
      </c>
      <c r="AR1087" s="143">
        <v>8547315</v>
      </c>
      <c r="AS1087" s="171">
        <f t="shared" si="2044"/>
        <v>0</v>
      </c>
      <c r="AT1087" s="143">
        <v>13742</v>
      </c>
      <c r="AU1087" s="171">
        <f t="shared" si="2045"/>
        <v>24</v>
      </c>
      <c r="AV1087" s="175">
        <v>14820</v>
      </c>
      <c r="AW1087" s="217">
        <f t="shared" si="1836"/>
        <v>926</v>
      </c>
      <c r="AX1087" s="216">
        <f t="shared" si="2033"/>
        <v>44911</v>
      </c>
      <c r="AY1087" s="5">
        <v>444</v>
      </c>
      <c r="AZ1087" s="217">
        <f t="shared" si="2046"/>
        <v>24682</v>
      </c>
      <c r="BA1087" s="217">
        <f t="shared" si="1840"/>
        <v>477</v>
      </c>
      <c r="BB1087" s="119">
        <v>13</v>
      </c>
      <c r="BC1087" s="26">
        <f t="shared" si="2047"/>
        <v>2516</v>
      </c>
      <c r="BD1087" s="217">
        <f t="shared" si="1842"/>
        <v>512</v>
      </c>
      <c r="BE1087" s="209">
        <f t="shared" si="2048"/>
        <v>44911</v>
      </c>
      <c r="BF1087" s="120">
        <f t="shared" si="2049"/>
        <v>57</v>
      </c>
      <c r="BG1087" s="120">
        <f t="shared" si="2050"/>
        <v>28496</v>
      </c>
      <c r="BH1087" s="209">
        <f t="shared" si="2051"/>
        <v>44911</v>
      </c>
      <c r="BI1087" s="120">
        <f t="shared" si="2052"/>
        <v>28496</v>
      </c>
      <c r="BJ1087" s="1">
        <f t="shared" si="2053"/>
        <v>44911</v>
      </c>
      <c r="BK1087">
        <f t="shared" si="2054"/>
        <v>0</v>
      </c>
      <c r="BL1087">
        <f t="shared" si="2055"/>
        <v>0</v>
      </c>
      <c r="BM1087">
        <f t="shared" si="2056"/>
        <v>0</v>
      </c>
      <c r="BN1087" s="1">
        <f t="shared" si="2057"/>
        <v>44911</v>
      </c>
      <c r="BO1087">
        <f t="shared" si="2058"/>
        <v>404234</v>
      </c>
      <c r="BP1087">
        <f t="shared" si="2059"/>
        <v>14271</v>
      </c>
      <c r="BQ1087" s="167">
        <f t="shared" si="2060"/>
        <v>44911</v>
      </c>
      <c r="BR1087">
        <f t="shared" si="2061"/>
        <v>482878</v>
      </c>
      <c r="BS1087">
        <f t="shared" si="2062"/>
        <v>105143</v>
      </c>
      <c r="BT1087">
        <f t="shared" si="2063"/>
        <v>11107</v>
      </c>
      <c r="BU1087">
        <v>15</v>
      </c>
      <c r="BV1087">
        <f t="shared" si="2064"/>
        <v>1524</v>
      </c>
      <c r="BW1087">
        <f t="shared" si="2065"/>
        <v>112002</v>
      </c>
      <c r="BX1087" s="167">
        <f t="shared" si="2066"/>
        <v>44911</v>
      </c>
      <c r="BY1087">
        <f t="shared" si="2067"/>
        <v>1365</v>
      </c>
      <c r="BZ1087">
        <f t="shared" si="2068"/>
        <v>884</v>
      </c>
      <c r="CA1087">
        <f t="shared" si="2069"/>
        <v>7</v>
      </c>
      <c r="CB1087" s="167">
        <f t="shared" si="2070"/>
        <v>44911</v>
      </c>
      <c r="CC1087">
        <f t="shared" si="2071"/>
        <v>8547315</v>
      </c>
      <c r="CD1087">
        <f t="shared" si="2072"/>
        <v>13742</v>
      </c>
      <c r="CE1087">
        <f t="shared" si="2073"/>
        <v>14820</v>
      </c>
      <c r="CF1087" s="167">
        <f t="shared" si="2074"/>
        <v>44911</v>
      </c>
      <c r="CG1087">
        <f t="shared" si="2075"/>
        <v>15404</v>
      </c>
      <c r="CH1087">
        <f t="shared" si="2076"/>
        <v>24</v>
      </c>
      <c r="CI1087" s="167">
        <f t="shared" si="2077"/>
        <v>44911</v>
      </c>
      <c r="CJ1087">
        <f t="shared" si="2078"/>
        <v>1524</v>
      </c>
      <c r="CK1087">
        <f t="shared" si="2079"/>
        <v>526</v>
      </c>
      <c r="CL1087" s="167">
        <f t="shared" si="2080"/>
        <v>44911</v>
      </c>
      <c r="CM1087">
        <f t="shared" si="2081"/>
        <v>32</v>
      </c>
      <c r="CN1087" s="1">
        <f t="shared" si="2082"/>
        <v>44911</v>
      </c>
      <c r="CO1087" s="253">
        <f t="shared" si="2083"/>
        <v>1524</v>
      </c>
      <c r="CP1087" s="1">
        <f t="shared" si="2084"/>
        <v>44911</v>
      </c>
      <c r="CQ1087" s="254">
        <f t="shared" si="2085"/>
        <v>32</v>
      </c>
      <c r="CR1087" s="167">
        <f t="shared" si="2086"/>
        <v>44911</v>
      </c>
      <c r="CS1087">
        <f t="shared" si="2087"/>
        <v>15404</v>
      </c>
      <c r="CT1087">
        <f t="shared" si="2088"/>
        <v>24</v>
      </c>
      <c r="CU1087">
        <f t="shared" si="2089"/>
        <v>0</v>
      </c>
    </row>
    <row r="1088" spans="1:99" ht="18" customHeight="1" x14ac:dyDescent="0.55000000000000004">
      <c r="A1088" s="167">
        <v>44912</v>
      </c>
      <c r="B1088" s="219">
        <v>69</v>
      </c>
      <c r="C1088" s="142">
        <f t="shared" si="2034"/>
        <v>28565</v>
      </c>
      <c r="D1088" s="261">
        <f t="shared" si="2035"/>
        <v>460</v>
      </c>
      <c r="E1088" s="135">
        <v>0</v>
      </c>
      <c r="F1088" s="135">
        <v>28105</v>
      </c>
      <c r="G1088" s="135">
        <v>0</v>
      </c>
      <c r="H1088" s="123"/>
      <c r="I1088" s="135">
        <v>0</v>
      </c>
      <c r="J1088" s="123"/>
      <c r="K1088" s="41">
        <v>0</v>
      </c>
      <c r="L1088" s="134"/>
      <c r="M1088" s="219"/>
      <c r="N1088" s="123"/>
      <c r="O1088" s="123"/>
      <c r="P1088" s="135"/>
      <c r="Q1088" s="135"/>
      <c r="R1088" s="123"/>
      <c r="S1088" s="123"/>
      <c r="T1088" s="135"/>
      <c r="U1088" s="135"/>
      <c r="V1088" s="123"/>
      <c r="W1088" s="41"/>
      <c r="X1088" s="136"/>
      <c r="Y1088" s="4">
        <f t="shared" si="1835"/>
        <v>900</v>
      </c>
      <c r="Z1088" s="74">
        <f t="shared" si="2032"/>
        <v>44912</v>
      </c>
      <c r="AA1088" s="210">
        <f t="shared" si="2090"/>
        <v>9048578</v>
      </c>
      <c r="AB1088" s="210">
        <f t="shared" si="2091"/>
        <v>120212</v>
      </c>
      <c r="AC1088" s="211">
        <f t="shared" si="2092"/>
        <v>26000</v>
      </c>
      <c r="AD1088" s="170">
        <f t="shared" si="2036"/>
        <v>1361</v>
      </c>
      <c r="AE1088" s="222">
        <f t="shared" si="2037"/>
        <v>483034</v>
      </c>
      <c r="AF1088" s="143">
        <v>484239</v>
      </c>
      <c r="AG1088" s="171">
        <f t="shared" si="2038"/>
        <v>443</v>
      </c>
      <c r="AH1088" s="143">
        <v>105586</v>
      </c>
      <c r="AI1088" s="171">
        <f t="shared" si="2039"/>
        <v>24</v>
      </c>
      <c r="AJ1088" s="172">
        <v>11131</v>
      </c>
      <c r="AK1088" s="173">
        <f t="shared" si="2040"/>
        <v>43</v>
      </c>
      <c r="AL1088" s="143">
        <v>1408</v>
      </c>
      <c r="AM1088" s="173">
        <f t="shared" si="2041"/>
        <v>0</v>
      </c>
      <c r="AN1088" s="143">
        <v>884</v>
      </c>
      <c r="AO1088" s="171">
        <f t="shared" si="2042"/>
        <v>2</v>
      </c>
      <c r="AP1088" s="174">
        <v>9</v>
      </c>
      <c r="AQ1088" s="173">
        <f t="shared" si="2043"/>
        <v>15616</v>
      </c>
      <c r="AR1088" s="143">
        <v>8562931</v>
      </c>
      <c r="AS1088" s="171">
        <f t="shared" si="2044"/>
        <v>0</v>
      </c>
      <c r="AT1088" s="143">
        <v>13742</v>
      </c>
      <c r="AU1088" s="171">
        <f t="shared" si="2045"/>
        <v>40</v>
      </c>
      <c r="AV1088" s="175">
        <v>14860</v>
      </c>
      <c r="AW1088" s="217">
        <f t="shared" si="1836"/>
        <v>927</v>
      </c>
      <c r="AX1088" s="216">
        <f t="shared" si="2033"/>
        <v>44912</v>
      </c>
      <c r="AY1088" s="5">
        <v>394</v>
      </c>
      <c r="AZ1088" s="217">
        <f t="shared" si="2046"/>
        <v>25076</v>
      </c>
      <c r="BA1088" s="217">
        <f t="shared" si="1840"/>
        <v>478</v>
      </c>
      <c r="BB1088" s="119">
        <v>14</v>
      </c>
      <c r="BC1088" s="26">
        <f t="shared" si="2047"/>
        <v>2530</v>
      </c>
      <c r="BD1088" s="217">
        <f t="shared" si="1842"/>
        <v>513</v>
      </c>
      <c r="BE1088" s="209">
        <f t="shared" si="2048"/>
        <v>44912</v>
      </c>
      <c r="BF1088" s="120">
        <f t="shared" si="2049"/>
        <v>69</v>
      </c>
      <c r="BG1088" s="120">
        <f t="shared" si="2050"/>
        <v>28565</v>
      </c>
      <c r="BH1088" s="209">
        <f t="shared" si="2051"/>
        <v>44912</v>
      </c>
      <c r="BI1088" s="120">
        <f t="shared" si="2052"/>
        <v>28565</v>
      </c>
      <c r="BJ1088" s="1">
        <f t="shared" si="2053"/>
        <v>44912</v>
      </c>
      <c r="BK1088">
        <f t="shared" si="2054"/>
        <v>0</v>
      </c>
      <c r="BL1088">
        <f t="shared" si="2055"/>
        <v>0</v>
      </c>
      <c r="BM1088">
        <f t="shared" si="2056"/>
        <v>0</v>
      </c>
      <c r="BN1088" s="1">
        <f t="shared" si="2057"/>
        <v>44912</v>
      </c>
      <c r="BO1088">
        <f t="shared" si="2058"/>
        <v>403155</v>
      </c>
      <c r="BP1088">
        <f t="shared" si="2059"/>
        <v>13841</v>
      </c>
      <c r="BQ1088" s="167">
        <f t="shared" si="2060"/>
        <v>44912</v>
      </c>
      <c r="BR1088">
        <f t="shared" si="2061"/>
        <v>484239</v>
      </c>
      <c r="BS1088">
        <f t="shared" si="2062"/>
        <v>105586</v>
      </c>
      <c r="BT1088">
        <f t="shared" si="2063"/>
        <v>11131</v>
      </c>
      <c r="BU1088">
        <v>15</v>
      </c>
      <c r="BV1088">
        <f t="shared" si="2064"/>
        <v>1361</v>
      </c>
      <c r="BW1088">
        <f t="shared" si="2065"/>
        <v>124949</v>
      </c>
      <c r="BX1088" s="167">
        <f t="shared" si="2066"/>
        <v>44912</v>
      </c>
      <c r="BY1088">
        <f t="shared" si="2067"/>
        <v>1408</v>
      </c>
      <c r="BZ1088">
        <f t="shared" si="2068"/>
        <v>884</v>
      </c>
      <c r="CA1088">
        <f t="shared" si="2069"/>
        <v>9</v>
      </c>
      <c r="CB1088" s="167">
        <f t="shared" si="2070"/>
        <v>44912</v>
      </c>
      <c r="CC1088">
        <f t="shared" si="2071"/>
        <v>8562931</v>
      </c>
      <c r="CD1088">
        <f t="shared" si="2072"/>
        <v>13742</v>
      </c>
      <c r="CE1088">
        <f t="shared" si="2073"/>
        <v>14860</v>
      </c>
      <c r="CF1088" s="167">
        <f t="shared" si="2074"/>
        <v>44912</v>
      </c>
      <c r="CG1088">
        <f t="shared" si="2075"/>
        <v>15616</v>
      </c>
      <c r="CH1088">
        <f t="shared" si="2076"/>
        <v>40</v>
      </c>
      <c r="CI1088" s="167">
        <f t="shared" si="2077"/>
        <v>44912</v>
      </c>
      <c r="CJ1088">
        <f t="shared" si="2078"/>
        <v>1361</v>
      </c>
      <c r="CK1088">
        <f t="shared" si="2079"/>
        <v>443</v>
      </c>
      <c r="CL1088" s="167">
        <f t="shared" si="2080"/>
        <v>44912</v>
      </c>
      <c r="CM1088">
        <f t="shared" si="2081"/>
        <v>24</v>
      </c>
      <c r="CN1088" s="1">
        <f t="shared" si="2082"/>
        <v>44912</v>
      </c>
      <c r="CO1088" s="253">
        <f t="shared" si="2083"/>
        <v>1361</v>
      </c>
      <c r="CP1088" s="1">
        <f t="shared" si="2084"/>
        <v>44912</v>
      </c>
      <c r="CQ1088" s="254">
        <f t="shared" si="2085"/>
        <v>24</v>
      </c>
      <c r="CR1088" s="167">
        <f t="shared" si="2086"/>
        <v>44912</v>
      </c>
      <c r="CS1088">
        <f t="shared" si="2087"/>
        <v>15616</v>
      </c>
      <c r="CT1088">
        <f t="shared" si="2088"/>
        <v>40</v>
      </c>
      <c r="CU1088">
        <f t="shared" si="2089"/>
        <v>0</v>
      </c>
    </row>
    <row r="1089" spans="1:99" ht="18" customHeight="1" x14ac:dyDescent="0.55000000000000004">
      <c r="A1089" s="167">
        <v>44913</v>
      </c>
      <c r="B1089" s="219">
        <v>77</v>
      </c>
      <c r="C1089" s="142">
        <f t="shared" si="2034"/>
        <v>28642</v>
      </c>
      <c r="D1089" s="261">
        <f t="shared" si="2035"/>
        <v>490</v>
      </c>
      <c r="E1089" s="135">
        <v>0</v>
      </c>
      <c r="F1089" s="135">
        <v>28152</v>
      </c>
      <c r="G1089" s="135">
        <v>0</v>
      </c>
      <c r="H1089" s="123"/>
      <c r="I1089" s="135">
        <v>0</v>
      </c>
      <c r="J1089" s="123"/>
      <c r="K1089" s="41">
        <v>0</v>
      </c>
      <c r="L1089" s="134"/>
      <c r="M1089" s="219"/>
      <c r="N1089" s="123"/>
      <c r="O1089" s="123"/>
      <c r="P1089" s="135"/>
      <c r="Q1089" s="135"/>
      <c r="R1089" s="123"/>
      <c r="S1089" s="123"/>
      <c r="T1089" s="135"/>
      <c r="U1089" s="135"/>
      <c r="V1089" s="123"/>
      <c r="W1089" s="41"/>
      <c r="X1089" s="136"/>
      <c r="Y1089" s="4">
        <f t="shared" si="1835"/>
        <v>901</v>
      </c>
      <c r="Z1089" s="74">
        <f t="shared" si="2032"/>
        <v>44913</v>
      </c>
      <c r="AA1089" s="210">
        <f t="shared" si="2090"/>
        <v>9065551</v>
      </c>
      <c r="AB1089" s="210">
        <f t="shared" si="2091"/>
        <v>120755</v>
      </c>
      <c r="AC1089" s="211">
        <f t="shared" si="2092"/>
        <v>26072</v>
      </c>
      <c r="AD1089" s="170">
        <f t="shared" si="2036"/>
        <v>1787</v>
      </c>
      <c r="AE1089" s="222">
        <f t="shared" si="2037"/>
        <v>484821</v>
      </c>
      <c r="AF1089" s="143">
        <v>486026</v>
      </c>
      <c r="AG1089" s="171">
        <f t="shared" si="2038"/>
        <v>452</v>
      </c>
      <c r="AH1089" s="143">
        <v>106038</v>
      </c>
      <c r="AI1089" s="171">
        <f t="shared" si="2039"/>
        <v>40</v>
      </c>
      <c r="AJ1089" s="172">
        <v>11171</v>
      </c>
      <c r="AK1089" s="173">
        <f t="shared" si="2040"/>
        <v>64</v>
      </c>
      <c r="AL1089" s="143">
        <v>1472</v>
      </c>
      <c r="AM1089" s="173">
        <f t="shared" si="2041"/>
        <v>91</v>
      </c>
      <c r="AN1089" s="143">
        <v>975</v>
      </c>
      <c r="AO1089" s="171">
        <f t="shared" si="2042"/>
        <v>2</v>
      </c>
      <c r="AP1089" s="174">
        <v>11</v>
      </c>
      <c r="AQ1089" s="173">
        <f t="shared" si="2043"/>
        <v>15122</v>
      </c>
      <c r="AR1089" s="143">
        <v>8578053</v>
      </c>
      <c r="AS1089" s="171">
        <f t="shared" si="2044"/>
        <v>0</v>
      </c>
      <c r="AT1089" s="143">
        <v>13742</v>
      </c>
      <c r="AU1089" s="171">
        <f t="shared" si="2045"/>
        <v>30</v>
      </c>
      <c r="AV1089" s="175">
        <v>14890</v>
      </c>
      <c r="AW1089" s="217">
        <f t="shared" si="1836"/>
        <v>928</v>
      </c>
      <c r="AX1089" s="216">
        <f t="shared" si="2033"/>
        <v>44913</v>
      </c>
      <c r="AY1089" s="5">
        <v>314</v>
      </c>
      <c r="AZ1089" s="217">
        <f t="shared" si="2046"/>
        <v>25390</v>
      </c>
      <c r="BA1089" s="217">
        <f t="shared" si="1840"/>
        <v>479</v>
      </c>
      <c r="BB1089" s="119">
        <v>11</v>
      </c>
      <c r="BC1089" s="26">
        <f t="shared" si="2047"/>
        <v>2541</v>
      </c>
      <c r="BD1089" s="217">
        <f t="shared" si="1842"/>
        <v>514</v>
      </c>
      <c r="BE1089" s="209">
        <f t="shared" si="2048"/>
        <v>44913</v>
      </c>
      <c r="BF1089" s="120">
        <f t="shared" si="2049"/>
        <v>77</v>
      </c>
      <c r="BG1089" s="120">
        <f t="shared" si="2050"/>
        <v>28642</v>
      </c>
      <c r="BH1089" s="209">
        <f t="shared" si="2051"/>
        <v>44913</v>
      </c>
      <c r="BI1089" s="120">
        <f t="shared" si="2052"/>
        <v>28642</v>
      </c>
      <c r="BJ1089" s="1">
        <f t="shared" si="2053"/>
        <v>44913</v>
      </c>
      <c r="BK1089">
        <f t="shared" si="2054"/>
        <v>0</v>
      </c>
      <c r="BL1089">
        <f t="shared" si="2055"/>
        <v>0</v>
      </c>
      <c r="BM1089">
        <f t="shared" si="2056"/>
        <v>0</v>
      </c>
      <c r="BN1089" s="1">
        <f t="shared" si="2057"/>
        <v>44913</v>
      </c>
      <c r="BO1089">
        <f t="shared" si="2058"/>
        <v>407709</v>
      </c>
      <c r="BP1089">
        <f t="shared" si="2059"/>
        <v>13821</v>
      </c>
      <c r="BQ1089" s="167">
        <f t="shared" si="2060"/>
        <v>44913</v>
      </c>
      <c r="BR1089">
        <f t="shared" si="2061"/>
        <v>486026</v>
      </c>
      <c r="BS1089">
        <f t="shared" si="2062"/>
        <v>106038</v>
      </c>
      <c r="BT1089">
        <f t="shared" si="2063"/>
        <v>11171</v>
      </c>
      <c r="BU1089">
        <v>15</v>
      </c>
      <c r="BV1089">
        <f t="shared" si="2064"/>
        <v>1787</v>
      </c>
      <c r="BW1089">
        <f t="shared" si="2065"/>
        <v>114419</v>
      </c>
      <c r="BX1089" s="167">
        <f t="shared" si="2066"/>
        <v>44913</v>
      </c>
      <c r="BY1089">
        <f t="shared" si="2067"/>
        <v>1472</v>
      </c>
      <c r="BZ1089">
        <f t="shared" si="2068"/>
        <v>975</v>
      </c>
      <c r="CA1089">
        <f t="shared" si="2069"/>
        <v>11</v>
      </c>
      <c r="CB1089" s="167">
        <f t="shared" si="2070"/>
        <v>44913</v>
      </c>
      <c r="CC1089">
        <f t="shared" si="2071"/>
        <v>8578053</v>
      </c>
      <c r="CD1089">
        <f t="shared" si="2072"/>
        <v>13742</v>
      </c>
      <c r="CE1089">
        <f t="shared" si="2073"/>
        <v>14890</v>
      </c>
      <c r="CF1089" s="167">
        <f t="shared" si="2074"/>
        <v>44913</v>
      </c>
      <c r="CG1089">
        <f t="shared" si="2075"/>
        <v>15122</v>
      </c>
      <c r="CH1089">
        <f t="shared" si="2076"/>
        <v>30</v>
      </c>
      <c r="CI1089" s="167">
        <f t="shared" si="2077"/>
        <v>44913</v>
      </c>
      <c r="CJ1089">
        <f t="shared" si="2078"/>
        <v>1787</v>
      </c>
      <c r="CK1089">
        <f t="shared" si="2079"/>
        <v>452</v>
      </c>
      <c r="CL1089" s="167">
        <f t="shared" si="2080"/>
        <v>44913</v>
      </c>
      <c r="CM1089">
        <f t="shared" si="2081"/>
        <v>40</v>
      </c>
      <c r="CN1089" s="1">
        <f t="shared" si="2082"/>
        <v>44913</v>
      </c>
      <c r="CO1089" s="253">
        <f t="shared" si="2083"/>
        <v>1787</v>
      </c>
      <c r="CP1089" s="1">
        <f t="shared" si="2084"/>
        <v>44913</v>
      </c>
      <c r="CQ1089" s="254">
        <f t="shared" si="2085"/>
        <v>40</v>
      </c>
      <c r="CR1089" s="167">
        <f t="shared" si="2086"/>
        <v>44913</v>
      </c>
      <c r="CS1089">
        <f t="shared" si="2087"/>
        <v>15122</v>
      </c>
      <c r="CT1089">
        <f t="shared" si="2088"/>
        <v>30</v>
      </c>
      <c r="CU1089">
        <f t="shared" si="2089"/>
        <v>0</v>
      </c>
    </row>
    <row r="1090" spans="1:99" ht="18" customHeight="1" x14ac:dyDescent="0.55000000000000004">
      <c r="A1090" s="167">
        <v>44914</v>
      </c>
      <c r="B1090" s="219">
        <v>66</v>
      </c>
      <c r="C1090" s="142">
        <f t="shared" si="2034"/>
        <v>28708</v>
      </c>
      <c r="D1090" s="261">
        <f t="shared" si="2035"/>
        <v>467</v>
      </c>
      <c r="E1090" s="135">
        <v>0</v>
      </c>
      <c r="F1090" s="135">
        <v>28241</v>
      </c>
      <c r="G1090" s="135">
        <v>0</v>
      </c>
      <c r="H1090" s="123"/>
      <c r="I1090" s="135">
        <v>0</v>
      </c>
      <c r="J1090" s="123"/>
      <c r="K1090" s="41">
        <v>0</v>
      </c>
      <c r="L1090" s="134"/>
      <c r="M1090" s="219"/>
      <c r="N1090" s="123"/>
      <c r="O1090" s="123"/>
      <c r="P1090" s="135"/>
      <c r="Q1090" s="135"/>
      <c r="R1090" s="123"/>
      <c r="S1090" s="123"/>
      <c r="T1090" s="135"/>
      <c r="U1090" s="135"/>
      <c r="V1090" s="123"/>
      <c r="W1090" s="41"/>
      <c r="X1090" s="136"/>
      <c r="Y1090" s="4">
        <f t="shared" si="1835"/>
        <v>902</v>
      </c>
      <c r="Z1090" s="74">
        <f t="shared" si="2032"/>
        <v>44914</v>
      </c>
      <c r="AA1090" s="210">
        <f t="shared" ref="AA1090:AA1098" si="2093">+AF1090+AL1090+AR1090</f>
        <v>9077536</v>
      </c>
      <c r="AB1090" s="210">
        <f t="shared" ref="AB1090:AB1096" si="2094">+AH1090+AN1090+AT1090</f>
        <v>121158</v>
      </c>
      <c r="AC1090" s="211">
        <f t="shared" ref="AC1090:AC1096" si="2095">+AJ1090+AP1090+AV1090</f>
        <v>26136</v>
      </c>
      <c r="AD1090" s="170">
        <f t="shared" si="2036"/>
        <v>1527</v>
      </c>
      <c r="AE1090" s="222">
        <f t="shared" si="2037"/>
        <v>486348</v>
      </c>
      <c r="AF1090" s="143">
        <v>487553</v>
      </c>
      <c r="AG1090" s="171">
        <f t="shared" si="2038"/>
        <v>263</v>
      </c>
      <c r="AH1090" s="143">
        <v>106301</v>
      </c>
      <c r="AI1090" s="171">
        <f t="shared" si="2039"/>
        <v>39</v>
      </c>
      <c r="AJ1090" s="172">
        <v>11210</v>
      </c>
      <c r="AK1090" s="173">
        <f t="shared" si="2040"/>
        <v>97</v>
      </c>
      <c r="AL1090" s="143">
        <v>1569</v>
      </c>
      <c r="AM1090" s="173">
        <f t="shared" si="2041"/>
        <v>140</v>
      </c>
      <c r="AN1090" s="143">
        <v>1115</v>
      </c>
      <c r="AO1090" s="171">
        <f t="shared" si="2042"/>
        <v>2</v>
      </c>
      <c r="AP1090" s="174">
        <v>13</v>
      </c>
      <c r="AQ1090" s="173">
        <f t="shared" si="2043"/>
        <v>10361</v>
      </c>
      <c r="AR1090" s="143">
        <v>8588414</v>
      </c>
      <c r="AS1090" s="171">
        <f t="shared" si="2044"/>
        <v>0</v>
      </c>
      <c r="AT1090" s="143">
        <v>13742</v>
      </c>
      <c r="AU1090" s="171">
        <f t="shared" si="2045"/>
        <v>23</v>
      </c>
      <c r="AV1090" s="175">
        <v>14913</v>
      </c>
      <c r="AW1090" s="217">
        <f t="shared" si="1836"/>
        <v>929</v>
      </c>
      <c r="AX1090" s="216">
        <f t="shared" si="2033"/>
        <v>44914</v>
      </c>
      <c r="AY1090" s="5">
        <v>456</v>
      </c>
      <c r="AZ1090" s="217">
        <f t="shared" si="2046"/>
        <v>25846</v>
      </c>
      <c r="BA1090" s="217">
        <f t="shared" si="1840"/>
        <v>480</v>
      </c>
      <c r="BB1090" s="119">
        <v>12</v>
      </c>
      <c r="BC1090" s="26">
        <f t="shared" si="2047"/>
        <v>2553</v>
      </c>
      <c r="BD1090" s="217">
        <f t="shared" si="1842"/>
        <v>515</v>
      </c>
      <c r="BE1090" s="209">
        <f t="shared" si="2048"/>
        <v>44914</v>
      </c>
      <c r="BF1090" s="120">
        <f t="shared" si="2049"/>
        <v>66</v>
      </c>
      <c r="BG1090" s="120">
        <f t="shared" si="2050"/>
        <v>28708</v>
      </c>
      <c r="BH1090" s="209">
        <f t="shared" si="2051"/>
        <v>44914</v>
      </c>
      <c r="BI1090" s="120">
        <f t="shared" si="2052"/>
        <v>28708</v>
      </c>
      <c r="BJ1090" s="1">
        <f t="shared" si="2053"/>
        <v>44914</v>
      </c>
      <c r="BK1090">
        <f t="shared" si="2054"/>
        <v>0</v>
      </c>
      <c r="BL1090">
        <f t="shared" si="2055"/>
        <v>0</v>
      </c>
      <c r="BM1090">
        <f t="shared" si="2056"/>
        <v>0</v>
      </c>
      <c r="BN1090" s="1">
        <f t="shared" si="2057"/>
        <v>44914</v>
      </c>
      <c r="BO1090">
        <f t="shared" si="2058"/>
        <v>399078</v>
      </c>
      <c r="BP1090">
        <f t="shared" si="2059"/>
        <v>14223</v>
      </c>
      <c r="BQ1090" s="167">
        <f t="shared" si="2060"/>
        <v>44914</v>
      </c>
      <c r="BR1090">
        <f t="shared" si="2061"/>
        <v>487553</v>
      </c>
      <c r="BS1090">
        <f t="shared" si="2062"/>
        <v>106301</v>
      </c>
      <c r="BT1090">
        <f t="shared" si="2063"/>
        <v>11210</v>
      </c>
      <c r="BU1090">
        <v>15</v>
      </c>
      <c r="BV1090">
        <f t="shared" si="2064"/>
        <v>1527</v>
      </c>
      <c r="BW1090">
        <f t="shared" si="2065"/>
        <v>127435</v>
      </c>
      <c r="BX1090" s="167">
        <f t="shared" si="2066"/>
        <v>44914</v>
      </c>
      <c r="BY1090">
        <f t="shared" si="2067"/>
        <v>1569</v>
      </c>
      <c r="BZ1090">
        <f t="shared" si="2068"/>
        <v>1115</v>
      </c>
      <c r="CA1090">
        <f t="shared" si="2069"/>
        <v>13</v>
      </c>
      <c r="CB1090" s="167">
        <f t="shared" si="2070"/>
        <v>44914</v>
      </c>
      <c r="CC1090">
        <f t="shared" si="2071"/>
        <v>8588414</v>
      </c>
      <c r="CD1090">
        <f t="shared" si="2072"/>
        <v>13742</v>
      </c>
      <c r="CE1090">
        <f t="shared" si="2073"/>
        <v>14913</v>
      </c>
      <c r="CF1090" s="167">
        <f t="shared" si="2074"/>
        <v>44914</v>
      </c>
      <c r="CG1090">
        <f t="shared" si="2075"/>
        <v>10361</v>
      </c>
      <c r="CH1090">
        <f t="shared" si="2076"/>
        <v>23</v>
      </c>
      <c r="CI1090" s="167">
        <f t="shared" si="2077"/>
        <v>44914</v>
      </c>
      <c r="CJ1090">
        <f t="shared" si="2078"/>
        <v>1527</v>
      </c>
      <c r="CK1090">
        <f t="shared" si="2079"/>
        <v>263</v>
      </c>
      <c r="CL1090" s="167">
        <f t="shared" si="2080"/>
        <v>44914</v>
      </c>
      <c r="CM1090">
        <f t="shared" si="2081"/>
        <v>39</v>
      </c>
      <c r="CN1090" s="1">
        <f t="shared" si="2082"/>
        <v>44914</v>
      </c>
      <c r="CO1090" s="253">
        <f t="shared" si="2083"/>
        <v>1527</v>
      </c>
      <c r="CP1090" s="1">
        <f t="shared" si="2084"/>
        <v>44914</v>
      </c>
      <c r="CQ1090" s="254">
        <f t="shared" si="2085"/>
        <v>39</v>
      </c>
      <c r="CR1090" s="167">
        <f t="shared" si="2086"/>
        <v>44914</v>
      </c>
      <c r="CS1090">
        <f t="shared" si="2087"/>
        <v>10361</v>
      </c>
      <c r="CT1090">
        <f t="shared" si="2088"/>
        <v>23</v>
      </c>
      <c r="CU1090">
        <f t="shared" si="2089"/>
        <v>0</v>
      </c>
    </row>
    <row r="1091" spans="1:99" ht="18" customHeight="1" x14ac:dyDescent="0.55000000000000004">
      <c r="A1091" s="167">
        <v>44915</v>
      </c>
      <c r="B1091" s="219">
        <v>52</v>
      </c>
      <c r="C1091" s="142">
        <f t="shared" si="2034"/>
        <v>28760</v>
      </c>
      <c r="D1091" s="261">
        <f t="shared" si="2035"/>
        <v>475</v>
      </c>
      <c r="E1091" s="135">
        <v>0</v>
      </c>
      <c r="F1091" s="135">
        <v>28285</v>
      </c>
      <c r="G1091" s="135">
        <v>0</v>
      </c>
      <c r="H1091" s="123"/>
      <c r="I1091" s="135">
        <v>0</v>
      </c>
      <c r="J1091" s="123"/>
      <c r="K1091" s="41">
        <v>0</v>
      </c>
      <c r="L1091" s="134"/>
      <c r="M1091" s="219"/>
      <c r="N1091" s="123"/>
      <c r="O1091" s="123"/>
      <c r="P1091" s="135"/>
      <c r="Q1091" s="135"/>
      <c r="R1091" s="123"/>
      <c r="S1091" s="123"/>
      <c r="T1091" s="135"/>
      <c r="U1091" s="135"/>
      <c r="V1091" s="123"/>
      <c r="W1091" s="41"/>
      <c r="X1091" s="136"/>
      <c r="Y1091" s="4">
        <f t="shared" si="1835"/>
        <v>903</v>
      </c>
      <c r="Z1091" s="74">
        <f t="shared" si="2032"/>
        <v>44915</v>
      </c>
      <c r="AA1091" s="210">
        <f t="shared" si="2093"/>
        <v>9096294</v>
      </c>
      <c r="AB1091" s="210">
        <f t="shared" si="2094"/>
        <v>121797</v>
      </c>
      <c r="AC1091" s="211">
        <f t="shared" si="2095"/>
        <v>26190</v>
      </c>
      <c r="AD1091" s="170">
        <f t="shared" si="2036"/>
        <v>1543</v>
      </c>
      <c r="AE1091" s="222">
        <f t="shared" si="2037"/>
        <v>487891</v>
      </c>
      <c r="AF1091" s="143">
        <v>489096</v>
      </c>
      <c r="AG1091" s="171">
        <f t="shared" si="2038"/>
        <v>484</v>
      </c>
      <c r="AH1091" s="143">
        <v>106785</v>
      </c>
      <c r="AI1091" s="171">
        <f t="shared" si="2039"/>
        <v>33</v>
      </c>
      <c r="AJ1091" s="172">
        <v>11243</v>
      </c>
      <c r="AK1091" s="173">
        <f t="shared" si="2040"/>
        <v>90</v>
      </c>
      <c r="AL1091" s="143">
        <v>1659</v>
      </c>
      <c r="AM1091" s="173">
        <f t="shared" si="2041"/>
        <v>155</v>
      </c>
      <c r="AN1091" s="143">
        <v>1270</v>
      </c>
      <c r="AO1091" s="171">
        <f t="shared" si="2042"/>
        <v>3</v>
      </c>
      <c r="AP1091" s="174">
        <v>16</v>
      </c>
      <c r="AQ1091" s="173">
        <f t="shared" si="2043"/>
        <v>17125</v>
      </c>
      <c r="AR1091" s="143">
        <v>8605539</v>
      </c>
      <c r="AS1091" s="171">
        <f t="shared" si="2044"/>
        <v>0</v>
      </c>
      <c r="AT1091" s="143">
        <v>13742</v>
      </c>
      <c r="AU1091" s="171">
        <f t="shared" si="2045"/>
        <v>18</v>
      </c>
      <c r="AV1091" s="175">
        <v>14931</v>
      </c>
      <c r="AW1091" s="217">
        <f t="shared" si="1836"/>
        <v>930</v>
      </c>
      <c r="AX1091" s="216">
        <f t="shared" si="2033"/>
        <v>44915</v>
      </c>
      <c r="AY1091" s="5">
        <v>544</v>
      </c>
      <c r="AZ1091" s="217">
        <f t="shared" si="2046"/>
        <v>26390</v>
      </c>
      <c r="BA1091" s="217">
        <f t="shared" si="1840"/>
        <v>478</v>
      </c>
      <c r="BB1091" s="119">
        <v>15</v>
      </c>
      <c r="BC1091" s="26">
        <f t="shared" si="2047"/>
        <v>2568</v>
      </c>
      <c r="BD1091" s="217">
        <f t="shared" si="1842"/>
        <v>513</v>
      </c>
      <c r="BE1091" s="209">
        <f t="shared" si="2048"/>
        <v>44915</v>
      </c>
      <c r="BF1091" s="120">
        <f t="shared" si="2049"/>
        <v>52</v>
      </c>
      <c r="BG1091" s="120">
        <f t="shared" si="2050"/>
        <v>28760</v>
      </c>
      <c r="BH1091" s="209">
        <f t="shared" si="2051"/>
        <v>44915</v>
      </c>
      <c r="BI1091" s="120">
        <f t="shared" si="2052"/>
        <v>28760</v>
      </c>
      <c r="BJ1091" s="1">
        <f t="shared" si="2053"/>
        <v>44915</v>
      </c>
      <c r="BK1091">
        <f t="shared" si="2054"/>
        <v>0</v>
      </c>
      <c r="BL1091">
        <f t="shared" si="2055"/>
        <v>0</v>
      </c>
      <c r="BM1091">
        <f t="shared" si="2056"/>
        <v>0</v>
      </c>
      <c r="BN1091" s="1">
        <f t="shared" si="2057"/>
        <v>44915</v>
      </c>
      <c r="BO1091">
        <f t="shared" si="2058"/>
        <v>404234</v>
      </c>
      <c r="BP1091">
        <f t="shared" si="2059"/>
        <v>14271</v>
      </c>
      <c r="BQ1091" s="167">
        <f t="shared" si="2060"/>
        <v>44915</v>
      </c>
      <c r="BR1091">
        <f t="shared" si="2061"/>
        <v>489096</v>
      </c>
      <c r="BS1091">
        <f t="shared" si="2062"/>
        <v>106785</v>
      </c>
      <c r="BT1091">
        <f t="shared" si="2063"/>
        <v>11243</v>
      </c>
      <c r="BU1091">
        <v>15</v>
      </c>
      <c r="BV1091">
        <f t="shared" si="2064"/>
        <v>1543</v>
      </c>
      <c r="BW1091">
        <f t="shared" si="2065"/>
        <v>113545</v>
      </c>
      <c r="BX1091" s="167">
        <f t="shared" si="2066"/>
        <v>44915</v>
      </c>
      <c r="BY1091">
        <f t="shared" si="2067"/>
        <v>1659</v>
      </c>
      <c r="BZ1091">
        <f t="shared" si="2068"/>
        <v>1270</v>
      </c>
      <c r="CA1091">
        <f t="shared" si="2069"/>
        <v>16</v>
      </c>
      <c r="CB1091" s="167">
        <f t="shared" si="2070"/>
        <v>44915</v>
      </c>
      <c r="CC1091">
        <f t="shared" si="2071"/>
        <v>8605539</v>
      </c>
      <c r="CD1091">
        <f t="shared" si="2072"/>
        <v>13742</v>
      </c>
      <c r="CE1091">
        <f t="shared" si="2073"/>
        <v>14931</v>
      </c>
      <c r="CF1091" s="167">
        <f t="shared" si="2074"/>
        <v>44915</v>
      </c>
      <c r="CG1091">
        <f t="shared" si="2075"/>
        <v>17125</v>
      </c>
      <c r="CH1091">
        <f t="shared" si="2076"/>
        <v>18</v>
      </c>
      <c r="CI1091" s="167">
        <f t="shared" si="2077"/>
        <v>44915</v>
      </c>
      <c r="CJ1091">
        <f t="shared" si="2078"/>
        <v>1543</v>
      </c>
      <c r="CK1091">
        <f t="shared" si="2079"/>
        <v>484</v>
      </c>
      <c r="CL1091" s="167">
        <f t="shared" si="2080"/>
        <v>44915</v>
      </c>
      <c r="CM1091">
        <f t="shared" si="2081"/>
        <v>33</v>
      </c>
      <c r="CN1091" s="1">
        <f t="shared" si="2082"/>
        <v>44915</v>
      </c>
      <c r="CO1091" s="253">
        <f t="shared" si="2083"/>
        <v>1543</v>
      </c>
      <c r="CP1091" s="1">
        <f t="shared" si="2084"/>
        <v>44915</v>
      </c>
      <c r="CQ1091" s="254">
        <f t="shared" si="2085"/>
        <v>33</v>
      </c>
      <c r="CR1091" s="167">
        <f t="shared" si="2086"/>
        <v>44915</v>
      </c>
      <c r="CS1091">
        <f t="shared" si="2087"/>
        <v>17125</v>
      </c>
      <c r="CT1091">
        <f t="shared" si="2088"/>
        <v>18</v>
      </c>
      <c r="CU1091">
        <f t="shared" si="2089"/>
        <v>0</v>
      </c>
    </row>
    <row r="1092" spans="1:99" ht="18" customHeight="1" x14ac:dyDescent="0.55000000000000004">
      <c r="A1092" s="167">
        <v>44916</v>
      </c>
      <c r="B1092" s="219">
        <v>64</v>
      </c>
      <c r="C1092" s="142">
        <f t="shared" si="2034"/>
        <v>28824</v>
      </c>
      <c r="D1092" s="261">
        <f t="shared" si="2035"/>
        <v>475</v>
      </c>
      <c r="E1092" s="135">
        <v>0</v>
      </c>
      <c r="F1092" s="135">
        <v>28349</v>
      </c>
      <c r="G1092" s="135">
        <v>0</v>
      </c>
      <c r="H1092" s="123"/>
      <c r="I1092" s="135">
        <v>0</v>
      </c>
      <c r="J1092" s="123"/>
      <c r="K1092" s="41">
        <v>0</v>
      </c>
      <c r="L1092" s="134"/>
      <c r="M1092" s="219"/>
      <c r="N1092" s="123"/>
      <c r="O1092" s="123"/>
      <c r="P1092" s="135"/>
      <c r="Q1092" s="135"/>
      <c r="R1092" s="123"/>
      <c r="S1092" s="123"/>
      <c r="T1092" s="135"/>
      <c r="U1092" s="135"/>
      <c r="V1092" s="123"/>
      <c r="W1092" s="41"/>
      <c r="X1092" s="136"/>
      <c r="Y1092" s="4">
        <f t="shared" si="1835"/>
        <v>904</v>
      </c>
      <c r="Z1092" s="74">
        <f t="shared" si="2032"/>
        <v>44916</v>
      </c>
      <c r="AA1092" s="210">
        <f t="shared" si="2093"/>
        <v>9117589</v>
      </c>
      <c r="AB1092" s="210">
        <f t="shared" si="2094"/>
        <v>122405</v>
      </c>
      <c r="AC1092" s="211">
        <f t="shared" si="2095"/>
        <v>26268</v>
      </c>
      <c r="AD1092" s="170">
        <f t="shared" si="2036"/>
        <v>2058</v>
      </c>
      <c r="AE1092" s="222">
        <f t="shared" si="2037"/>
        <v>489949</v>
      </c>
      <c r="AF1092" s="143">
        <v>491154</v>
      </c>
      <c r="AG1092" s="171">
        <f t="shared" si="2038"/>
        <v>517</v>
      </c>
      <c r="AH1092" s="143">
        <v>107302</v>
      </c>
      <c r="AI1092" s="171">
        <f t="shared" si="2039"/>
        <v>50</v>
      </c>
      <c r="AJ1092" s="172">
        <v>11293</v>
      </c>
      <c r="AK1092" s="173">
        <f t="shared" si="2040"/>
        <v>96</v>
      </c>
      <c r="AL1092" s="143">
        <v>1755</v>
      </c>
      <c r="AM1092" s="173">
        <f t="shared" si="2041"/>
        <v>91</v>
      </c>
      <c r="AN1092" s="143">
        <v>1361</v>
      </c>
      <c r="AO1092" s="171">
        <f t="shared" si="2042"/>
        <v>1</v>
      </c>
      <c r="AP1092" s="174">
        <v>17</v>
      </c>
      <c r="AQ1092" s="173">
        <f t="shared" si="2043"/>
        <v>19141</v>
      </c>
      <c r="AR1092" s="143">
        <v>8624680</v>
      </c>
      <c r="AS1092" s="171">
        <f t="shared" si="2044"/>
        <v>0</v>
      </c>
      <c r="AT1092" s="143">
        <v>13742</v>
      </c>
      <c r="AU1092" s="171">
        <f t="shared" si="2045"/>
        <v>27</v>
      </c>
      <c r="AV1092" s="175">
        <v>14958</v>
      </c>
      <c r="AW1092" s="217">
        <f t="shared" si="1836"/>
        <v>931</v>
      </c>
      <c r="AX1092" s="216">
        <f t="shared" si="2033"/>
        <v>44916</v>
      </c>
      <c r="AY1092" s="5">
        <v>471</v>
      </c>
      <c r="AZ1092" s="217">
        <f t="shared" si="2046"/>
        <v>26861</v>
      </c>
      <c r="BA1092" s="217">
        <f t="shared" si="1840"/>
        <v>479</v>
      </c>
      <c r="BB1092" s="119">
        <v>14</v>
      </c>
      <c r="BC1092" s="26">
        <f t="shared" si="2047"/>
        <v>2582</v>
      </c>
      <c r="BD1092" s="217">
        <f t="shared" si="1842"/>
        <v>514</v>
      </c>
      <c r="BE1092" s="209">
        <f t="shared" si="2048"/>
        <v>44916</v>
      </c>
      <c r="BF1092" s="120">
        <f t="shared" si="2049"/>
        <v>64</v>
      </c>
      <c r="BG1092" s="120">
        <f t="shared" si="2050"/>
        <v>28824</v>
      </c>
      <c r="BH1092" s="209">
        <f t="shared" si="2051"/>
        <v>44916</v>
      </c>
      <c r="BI1092" s="120">
        <f t="shared" si="2052"/>
        <v>28824</v>
      </c>
      <c r="BJ1092" s="1">
        <f t="shared" si="2053"/>
        <v>44916</v>
      </c>
      <c r="BK1092">
        <f t="shared" si="2054"/>
        <v>0</v>
      </c>
      <c r="BL1092">
        <f t="shared" si="2055"/>
        <v>0</v>
      </c>
      <c r="BM1092">
        <f t="shared" si="2056"/>
        <v>0</v>
      </c>
      <c r="BN1092" s="1">
        <f t="shared" si="2057"/>
        <v>44916</v>
      </c>
      <c r="BO1092">
        <f t="shared" si="2058"/>
        <v>403155</v>
      </c>
      <c r="BP1092">
        <f t="shared" si="2059"/>
        <v>13841</v>
      </c>
      <c r="BQ1092" s="167">
        <f t="shared" si="2060"/>
        <v>44916</v>
      </c>
      <c r="BR1092">
        <f t="shared" si="2061"/>
        <v>491154</v>
      </c>
      <c r="BS1092">
        <f t="shared" si="2062"/>
        <v>107302</v>
      </c>
      <c r="BT1092">
        <f t="shared" si="2063"/>
        <v>11293</v>
      </c>
      <c r="BU1092">
        <v>15</v>
      </c>
      <c r="BV1092">
        <f t="shared" si="2064"/>
        <v>2058</v>
      </c>
      <c r="BW1092">
        <f t="shared" si="2065"/>
        <v>127007</v>
      </c>
      <c r="BX1092" s="167">
        <f t="shared" si="2066"/>
        <v>44916</v>
      </c>
      <c r="BY1092">
        <f t="shared" si="2067"/>
        <v>1755</v>
      </c>
      <c r="BZ1092">
        <f t="shared" si="2068"/>
        <v>1361</v>
      </c>
      <c r="CA1092">
        <f t="shared" si="2069"/>
        <v>17</v>
      </c>
      <c r="CB1092" s="167">
        <f t="shared" si="2070"/>
        <v>44916</v>
      </c>
      <c r="CC1092">
        <f t="shared" si="2071"/>
        <v>8624680</v>
      </c>
      <c r="CD1092">
        <f t="shared" si="2072"/>
        <v>13742</v>
      </c>
      <c r="CE1092">
        <f t="shared" si="2073"/>
        <v>14958</v>
      </c>
      <c r="CF1092" s="167">
        <f t="shared" si="2074"/>
        <v>44916</v>
      </c>
      <c r="CG1092">
        <f t="shared" si="2075"/>
        <v>19141</v>
      </c>
      <c r="CH1092">
        <f t="shared" si="2076"/>
        <v>27</v>
      </c>
      <c r="CI1092" s="167">
        <f t="shared" si="2077"/>
        <v>44916</v>
      </c>
      <c r="CJ1092">
        <f t="shared" si="2078"/>
        <v>2058</v>
      </c>
      <c r="CK1092">
        <f t="shared" si="2079"/>
        <v>517</v>
      </c>
      <c r="CL1092" s="167">
        <f t="shared" si="2080"/>
        <v>44916</v>
      </c>
      <c r="CM1092">
        <f t="shared" si="2081"/>
        <v>50</v>
      </c>
      <c r="CN1092" s="1">
        <f t="shared" si="2082"/>
        <v>44916</v>
      </c>
      <c r="CO1092" s="253">
        <f t="shared" si="2083"/>
        <v>2058</v>
      </c>
      <c r="CP1092" s="1">
        <f t="shared" si="2084"/>
        <v>44916</v>
      </c>
      <c r="CQ1092" s="254">
        <f t="shared" si="2085"/>
        <v>50</v>
      </c>
      <c r="CR1092" s="167">
        <f t="shared" si="2086"/>
        <v>44916</v>
      </c>
      <c r="CS1092">
        <f t="shared" si="2087"/>
        <v>19141</v>
      </c>
      <c r="CT1092">
        <f t="shared" si="2088"/>
        <v>27</v>
      </c>
      <c r="CU1092">
        <f t="shared" si="2089"/>
        <v>0</v>
      </c>
    </row>
    <row r="1093" spans="1:99" ht="18" customHeight="1" x14ac:dyDescent="0.55000000000000004">
      <c r="A1093" s="167">
        <v>44917</v>
      </c>
      <c r="B1093" s="219">
        <v>65</v>
      </c>
      <c r="C1093" s="142">
        <f t="shared" si="2034"/>
        <v>28889</v>
      </c>
      <c r="D1093" s="261">
        <f t="shared" si="2035"/>
        <v>471</v>
      </c>
      <c r="E1093" s="135">
        <v>0</v>
      </c>
      <c r="F1093" s="135">
        <v>28418</v>
      </c>
      <c r="G1093" s="135">
        <v>0</v>
      </c>
      <c r="H1093" s="123"/>
      <c r="I1093" s="135">
        <v>0</v>
      </c>
      <c r="J1093" s="123"/>
      <c r="K1093" s="41">
        <v>0</v>
      </c>
      <c r="L1093" s="134"/>
      <c r="M1093" s="219"/>
      <c r="N1093" s="123"/>
      <c r="O1093" s="123"/>
      <c r="P1093" s="135"/>
      <c r="Q1093" s="135"/>
      <c r="R1093" s="123"/>
      <c r="S1093" s="123"/>
      <c r="T1093" s="135"/>
      <c r="U1093" s="135"/>
      <c r="V1093" s="123"/>
      <c r="W1093" s="41"/>
      <c r="X1093" s="136"/>
      <c r="Y1093" s="4">
        <f t="shared" si="1835"/>
        <v>905</v>
      </c>
      <c r="Z1093" s="74">
        <f t="shared" si="2032"/>
        <v>44917</v>
      </c>
      <c r="AA1093" s="210">
        <f t="shared" si="2093"/>
        <v>9139608</v>
      </c>
      <c r="AB1093" s="210">
        <f t="shared" si="2094"/>
        <v>123037</v>
      </c>
      <c r="AC1093" s="211">
        <f t="shared" si="2095"/>
        <v>26344</v>
      </c>
      <c r="AD1093" s="170">
        <f t="shared" si="2036"/>
        <v>2080</v>
      </c>
      <c r="AE1093" s="222">
        <f t="shared" si="2037"/>
        <v>492029</v>
      </c>
      <c r="AF1093" s="143">
        <v>493234</v>
      </c>
      <c r="AG1093" s="171">
        <f t="shared" si="2038"/>
        <v>567</v>
      </c>
      <c r="AH1093" s="143">
        <v>107869</v>
      </c>
      <c r="AI1093" s="171">
        <f t="shared" si="2039"/>
        <v>34</v>
      </c>
      <c r="AJ1093" s="172">
        <v>11327</v>
      </c>
      <c r="AK1093" s="173">
        <f t="shared" si="2040"/>
        <v>64</v>
      </c>
      <c r="AL1093" s="143">
        <v>1819</v>
      </c>
      <c r="AM1093" s="173">
        <f t="shared" si="2041"/>
        <v>65</v>
      </c>
      <c r="AN1093" s="143">
        <v>1426</v>
      </c>
      <c r="AO1093" s="171">
        <f t="shared" si="2042"/>
        <v>1</v>
      </c>
      <c r="AP1093" s="174">
        <v>18</v>
      </c>
      <c r="AQ1093" s="173">
        <f t="shared" si="2043"/>
        <v>19875</v>
      </c>
      <c r="AR1093" s="143">
        <v>8644555</v>
      </c>
      <c r="AS1093" s="171">
        <f t="shared" si="2044"/>
        <v>0</v>
      </c>
      <c r="AT1093" s="143">
        <v>13742</v>
      </c>
      <c r="AU1093" s="171">
        <f t="shared" si="2045"/>
        <v>41</v>
      </c>
      <c r="AV1093" s="175">
        <v>14999</v>
      </c>
      <c r="AW1093" s="217">
        <f t="shared" si="1836"/>
        <v>932</v>
      </c>
      <c r="AX1093" s="216">
        <f t="shared" si="2033"/>
        <v>44917</v>
      </c>
      <c r="AY1093" s="5">
        <v>547</v>
      </c>
      <c r="AZ1093" s="217">
        <f t="shared" si="2046"/>
        <v>27408</v>
      </c>
      <c r="BA1093" s="217">
        <f t="shared" si="1840"/>
        <v>480</v>
      </c>
      <c r="BB1093" s="119">
        <v>15</v>
      </c>
      <c r="BC1093" s="26">
        <f t="shared" si="2047"/>
        <v>2597</v>
      </c>
      <c r="BD1093" s="217">
        <f t="shared" si="1842"/>
        <v>515</v>
      </c>
      <c r="BE1093" s="209">
        <f t="shared" si="2048"/>
        <v>44917</v>
      </c>
      <c r="BF1093" s="120">
        <f t="shared" si="2049"/>
        <v>65</v>
      </c>
      <c r="BG1093" s="120">
        <f t="shared" si="2050"/>
        <v>28889</v>
      </c>
      <c r="BH1093" s="209">
        <f t="shared" si="2051"/>
        <v>44917</v>
      </c>
      <c r="BI1093" s="120">
        <f t="shared" si="2052"/>
        <v>28889</v>
      </c>
      <c r="BJ1093" s="1">
        <f t="shared" si="2053"/>
        <v>44917</v>
      </c>
      <c r="BK1093">
        <f t="shared" si="2054"/>
        <v>0</v>
      </c>
      <c r="BL1093">
        <f t="shared" si="2055"/>
        <v>0</v>
      </c>
      <c r="BM1093">
        <f t="shared" si="2056"/>
        <v>0</v>
      </c>
      <c r="BN1093" s="1">
        <f t="shared" si="2057"/>
        <v>44917</v>
      </c>
      <c r="BO1093">
        <f t="shared" si="2058"/>
        <v>407709</v>
      </c>
      <c r="BP1093">
        <f t="shared" si="2059"/>
        <v>13821</v>
      </c>
      <c r="BQ1093" s="167">
        <f t="shared" si="2060"/>
        <v>44917</v>
      </c>
      <c r="BR1093">
        <f t="shared" si="2061"/>
        <v>493234</v>
      </c>
      <c r="BS1093">
        <f t="shared" si="2062"/>
        <v>107869</v>
      </c>
      <c r="BT1093">
        <f t="shared" si="2063"/>
        <v>11327</v>
      </c>
      <c r="BU1093">
        <v>15</v>
      </c>
      <c r="BV1093">
        <f t="shared" si="2064"/>
        <v>2080</v>
      </c>
      <c r="BW1093">
        <f t="shared" si="2065"/>
        <v>116499</v>
      </c>
      <c r="BX1093" s="167">
        <f t="shared" si="2066"/>
        <v>44917</v>
      </c>
      <c r="BY1093">
        <f t="shared" si="2067"/>
        <v>1819</v>
      </c>
      <c r="BZ1093">
        <f t="shared" si="2068"/>
        <v>1426</v>
      </c>
      <c r="CA1093">
        <f t="shared" si="2069"/>
        <v>18</v>
      </c>
      <c r="CB1093" s="167">
        <f t="shared" si="2070"/>
        <v>44917</v>
      </c>
      <c r="CC1093">
        <f t="shared" si="2071"/>
        <v>8644555</v>
      </c>
      <c r="CD1093">
        <f t="shared" si="2072"/>
        <v>13742</v>
      </c>
      <c r="CE1093">
        <f t="shared" si="2073"/>
        <v>14999</v>
      </c>
      <c r="CF1093" s="167">
        <f t="shared" si="2074"/>
        <v>44917</v>
      </c>
      <c r="CG1093">
        <f t="shared" si="2075"/>
        <v>19875</v>
      </c>
      <c r="CH1093">
        <f t="shared" si="2076"/>
        <v>41</v>
      </c>
      <c r="CI1093" s="167">
        <f t="shared" si="2077"/>
        <v>44917</v>
      </c>
      <c r="CJ1093">
        <f t="shared" si="2078"/>
        <v>2080</v>
      </c>
      <c r="CK1093">
        <f t="shared" si="2079"/>
        <v>567</v>
      </c>
      <c r="CL1093" s="167">
        <f t="shared" si="2080"/>
        <v>44917</v>
      </c>
      <c r="CM1093">
        <f t="shared" si="2081"/>
        <v>34</v>
      </c>
      <c r="CN1093" s="1">
        <f t="shared" si="2082"/>
        <v>44917</v>
      </c>
      <c r="CO1093" s="253">
        <f t="shared" si="2083"/>
        <v>2080</v>
      </c>
      <c r="CP1093" s="1">
        <f t="shared" si="2084"/>
        <v>44917</v>
      </c>
      <c r="CQ1093" s="254">
        <f t="shared" si="2085"/>
        <v>34</v>
      </c>
      <c r="CR1093" s="167">
        <f t="shared" si="2086"/>
        <v>44917</v>
      </c>
      <c r="CS1093">
        <f t="shared" si="2087"/>
        <v>19875</v>
      </c>
      <c r="CT1093">
        <f t="shared" si="2088"/>
        <v>41</v>
      </c>
      <c r="CU1093">
        <f t="shared" si="2089"/>
        <v>0</v>
      </c>
    </row>
    <row r="1094" spans="1:99" ht="18" customHeight="1" x14ac:dyDescent="0.55000000000000004">
      <c r="A1094" s="167">
        <v>44918</v>
      </c>
      <c r="B1094" s="219">
        <v>25</v>
      </c>
      <c r="C1094" s="142">
        <f t="shared" si="2034"/>
        <v>28914</v>
      </c>
      <c r="D1094" s="261">
        <f t="shared" si="2035"/>
        <v>434</v>
      </c>
      <c r="E1094" s="135">
        <v>0</v>
      </c>
      <c r="F1094" s="135">
        <v>28480</v>
      </c>
      <c r="G1094" s="135">
        <v>0</v>
      </c>
      <c r="H1094" s="123"/>
      <c r="I1094" s="135">
        <v>0</v>
      </c>
      <c r="J1094" s="123"/>
      <c r="K1094" s="41">
        <v>0</v>
      </c>
      <c r="L1094" s="134"/>
      <c r="M1094" s="219"/>
      <c r="N1094" s="123"/>
      <c r="O1094" s="123"/>
      <c r="P1094" s="135"/>
      <c r="Q1094" s="135"/>
      <c r="R1094" s="123"/>
      <c r="S1094" s="123"/>
      <c r="T1094" s="135"/>
      <c r="U1094" s="135"/>
      <c r="V1094" s="123"/>
      <c r="W1094" s="41"/>
      <c r="X1094" s="136"/>
      <c r="Y1094" s="4">
        <f t="shared" si="1835"/>
        <v>906</v>
      </c>
      <c r="Z1094" s="74">
        <f t="shared" si="2032"/>
        <v>44918</v>
      </c>
      <c r="AA1094" s="210">
        <f t="shared" si="2093"/>
        <v>9161081</v>
      </c>
      <c r="AB1094" s="210">
        <f t="shared" si="2094"/>
        <v>123634</v>
      </c>
      <c r="AC1094" s="211">
        <f t="shared" si="2095"/>
        <v>26431</v>
      </c>
      <c r="AD1094" s="170">
        <f t="shared" si="2036"/>
        <v>2380</v>
      </c>
      <c r="AE1094" s="222">
        <f t="shared" si="2037"/>
        <v>494409</v>
      </c>
      <c r="AF1094" s="143">
        <v>495614</v>
      </c>
      <c r="AG1094" s="171">
        <f t="shared" si="2038"/>
        <v>502</v>
      </c>
      <c r="AH1094" s="143">
        <v>108371</v>
      </c>
      <c r="AI1094" s="171">
        <f t="shared" si="2039"/>
        <v>46</v>
      </c>
      <c r="AJ1094" s="172">
        <v>11373</v>
      </c>
      <c r="AK1094" s="173">
        <f t="shared" si="2040"/>
        <v>32</v>
      </c>
      <c r="AL1094" s="143">
        <v>1851</v>
      </c>
      <c r="AM1094" s="173">
        <f t="shared" si="2041"/>
        <v>95</v>
      </c>
      <c r="AN1094" s="143">
        <v>1521</v>
      </c>
      <c r="AO1094" s="171">
        <f t="shared" si="2042"/>
        <v>1</v>
      </c>
      <c r="AP1094" s="174">
        <v>19</v>
      </c>
      <c r="AQ1094" s="173">
        <f t="shared" si="2043"/>
        <v>19061</v>
      </c>
      <c r="AR1094" s="143">
        <v>8663616</v>
      </c>
      <c r="AS1094" s="171">
        <f t="shared" si="2044"/>
        <v>0</v>
      </c>
      <c r="AT1094" s="143">
        <v>13742</v>
      </c>
      <c r="AU1094" s="171">
        <f t="shared" si="2045"/>
        <v>40</v>
      </c>
      <c r="AV1094" s="175">
        <v>15039</v>
      </c>
      <c r="AW1094" s="217">
        <f t="shared" si="1836"/>
        <v>933</v>
      </c>
      <c r="AX1094" s="216">
        <f t="shared" si="2033"/>
        <v>44918</v>
      </c>
      <c r="AY1094" s="5">
        <v>580</v>
      </c>
      <c r="AZ1094" s="217">
        <f t="shared" si="2046"/>
        <v>27988</v>
      </c>
      <c r="BA1094" s="217">
        <f t="shared" si="1840"/>
        <v>481</v>
      </c>
      <c r="BB1094" s="119">
        <v>13</v>
      </c>
      <c r="BC1094" s="26">
        <f t="shared" si="2047"/>
        <v>2610</v>
      </c>
      <c r="BD1094" s="217">
        <f t="shared" si="1842"/>
        <v>516</v>
      </c>
      <c r="BE1094" s="209">
        <f t="shared" si="2048"/>
        <v>44918</v>
      </c>
      <c r="BF1094" s="120">
        <f t="shared" si="2049"/>
        <v>25</v>
      </c>
      <c r="BG1094" s="120">
        <f t="shared" si="2050"/>
        <v>28914</v>
      </c>
      <c r="BH1094" s="209">
        <f t="shared" si="2051"/>
        <v>44918</v>
      </c>
      <c r="BI1094" s="120">
        <f t="shared" si="2052"/>
        <v>28914</v>
      </c>
      <c r="BJ1094" s="1">
        <f t="shared" si="2053"/>
        <v>44918</v>
      </c>
      <c r="BK1094">
        <f t="shared" si="2054"/>
        <v>0</v>
      </c>
      <c r="BL1094">
        <f t="shared" si="2055"/>
        <v>0</v>
      </c>
      <c r="BM1094">
        <f t="shared" si="2056"/>
        <v>0</v>
      </c>
      <c r="BN1094" s="1">
        <f t="shared" si="2057"/>
        <v>44918</v>
      </c>
      <c r="BO1094">
        <f t="shared" si="2058"/>
        <v>399078</v>
      </c>
      <c r="BP1094">
        <f t="shared" si="2059"/>
        <v>14223</v>
      </c>
      <c r="BQ1094" s="167">
        <f t="shared" si="2060"/>
        <v>44918</v>
      </c>
      <c r="BR1094">
        <f t="shared" si="2061"/>
        <v>495614</v>
      </c>
      <c r="BS1094">
        <f t="shared" si="2062"/>
        <v>108371</v>
      </c>
      <c r="BT1094">
        <f t="shared" si="2063"/>
        <v>11373</v>
      </c>
      <c r="BU1094">
        <v>15</v>
      </c>
      <c r="BV1094">
        <f t="shared" si="2064"/>
        <v>2380</v>
      </c>
      <c r="BW1094">
        <f t="shared" si="2065"/>
        <v>129815</v>
      </c>
      <c r="BX1094" s="167">
        <f t="shared" si="2066"/>
        <v>44918</v>
      </c>
      <c r="BY1094">
        <f t="shared" si="2067"/>
        <v>1851</v>
      </c>
      <c r="BZ1094">
        <f t="shared" si="2068"/>
        <v>1521</v>
      </c>
      <c r="CA1094">
        <f t="shared" si="2069"/>
        <v>19</v>
      </c>
      <c r="CB1094" s="167">
        <f t="shared" si="2070"/>
        <v>44918</v>
      </c>
      <c r="CC1094">
        <f t="shared" si="2071"/>
        <v>8663616</v>
      </c>
      <c r="CD1094">
        <f t="shared" si="2072"/>
        <v>13742</v>
      </c>
      <c r="CE1094">
        <f t="shared" si="2073"/>
        <v>15039</v>
      </c>
      <c r="CF1094" s="167">
        <f t="shared" si="2074"/>
        <v>44918</v>
      </c>
      <c r="CG1094">
        <f t="shared" si="2075"/>
        <v>19061</v>
      </c>
      <c r="CH1094">
        <f t="shared" si="2076"/>
        <v>40</v>
      </c>
      <c r="CI1094" s="167">
        <f t="shared" si="2077"/>
        <v>44918</v>
      </c>
      <c r="CJ1094">
        <f t="shared" si="2078"/>
        <v>2380</v>
      </c>
      <c r="CK1094">
        <f t="shared" si="2079"/>
        <v>502</v>
      </c>
      <c r="CL1094" s="167">
        <f t="shared" si="2080"/>
        <v>44918</v>
      </c>
      <c r="CM1094">
        <f t="shared" si="2081"/>
        <v>46</v>
      </c>
      <c r="CN1094" s="1">
        <f t="shared" si="2082"/>
        <v>44918</v>
      </c>
      <c r="CO1094" s="253">
        <f t="shared" si="2083"/>
        <v>2380</v>
      </c>
      <c r="CP1094" s="1">
        <f t="shared" si="2084"/>
        <v>44918</v>
      </c>
      <c r="CQ1094" s="254">
        <f t="shared" si="2085"/>
        <v>46</v>
      </c>
      <c r="CR1094" s="167">
        <f t="shared" si="2086"/>
        <v>44918</v>
      </c>
      <c r="CS1094">
        <f t="shared" si="2087"/>
        <v>19061</v>
      </c>
      <c r="CT1094">
        <f t="shared" si="2088"/>
        <v>40</v>
      </c>
      <c r="CU1094">
        <f t="shared" si="2089"/>
        <v>0</v>
      </c>
    </row>
    <row r="1095" spans="1:99" ht="18" customHeight="1" x14ac:dyDescent="0.55000000000000004">
      <c r="A1095" s="167">
        <v>44919</v>
      </c>
      <c r="B1095" s="219">
        <v>43</v>
      </c>
      <c r="C1095" s="142">
        <f t="shared" si="2034"/>
        <v>28957</v>
      </c>
      <c r="D1095" s="261">
        <f t="shared" si="2035"/>
        <v>419</v>
      </c>
      <c r="E1095" s="135">
        <v>0</v>
      </c>
      <c r="F1095" s="135">
        <v>28538</v>
      </c>
      <c r="G1095" s="135">
        <v>0</v>
      </c>
      <c r="H1095" s="123"/>
      <c r="I1095" s="135">
        <v>0</v>
      </c>
      <c r="J1095" s="123"/>
      <c r="K1095" s="41">
        <v>0</v>
      </c>
      <c r="L1095" s="134"/>
      <c r="M1095" s="219"/>
      <c r="N1095" s="123"/>
      <c r="O1095" s="123"/>
      <c r="P1095" s="135"/>
      <c r="Q1095" s="135"/>
      <c r="R1095" s="123"/>
      <c r="S1095" s="123"/>
      <c r="T1095" s="135"/>
      <c r="U1095" s="135"/>
      <c r="V1095" s="123"/>
      <c r="W1095" s="41"/>
      <c r="X1095" s="136"/>
      <c r="Y1095" s="4">
        <f t="shared" si="1835"/>
        <v>907</v>
      </c>
      <c r="Z1095" s="74">
        <f t="shared" si="2032"/>
        <v>44919</v>
      </c>
      <c r="AA1095" s="210">
        <f t="shared" si="2093"/>
        <v>9181480</v>
      </c>
      <c r="AB1095" s="210">
        <f t="shared" si="2094"/>
        <v>124260</v>
      </c>
      <c r="AC1095" s="211">
        <f t="shared" si="2095"/>
        <v>26506</v>
      </c>
      <c r="AD1095" s="170">
        <f t="shared" si="2036"/>
        <v>2293</v>
      </c>
      <c r="AE1095" s="222">
        <f t="shared" si="2037"/>
        <v>496702</v>
      </c>
      <c r="AF1095" s="143">
        <v>497907</v>
      </c>
      <c r="AG1095" s="171">
        <f t="shared" si="2038"/>
        <v>554</v>
      </c>
      <c r="AH1095" s="143">
        <v>108925</v>
      </c>
      <c r="AI1095" s="171">
        <f t="shared" si="2039"/>
        <v>39</v>
      </c>
      <c r="AJ1095" s="172">
        <v>11412</v>
      </c>
      <c r="AK1095" s="173">
        <f t="shared" si="2040"/>
        <v>50</v>
      </c>
      <c r="AL1095" s="143">
        <v>1901</v>
      </c>
      <c r="AM1095" s="173">
        <f t="shared" si="2041"/>
        <v>72</v>
      </c>
      <c r="AN1095" s="143">
        <v>1593</v>
      </c>
      <c r="AO1095" s="171">
        <f t="shared" si="2042"/>
        <v>0</v>
      </c>
      <c r="AP1095" s="174">
        <v>19</v>
      </c>
      <c r="AQ1095" s="173">
        <f t="shared" si="2043"/>
        <v>18056</v>
      </c>
      <c r="AR1095" s="143">
        <v>8681672</v>
      </c>
      <c r="AS1095" s="171">
        <f t="shared" si="2044"/>
        <v>0</v>
      </c>
      <c r="AT1095" s="143">
        <v>13742</v>
      </c>
      <c r="AU1095" s="171">
        <f t="shared" si="2045"/>
        <v>36</v>
      </c>
      <c r="AV1095" s="175">
        <v>15075</v>
      </c>
      <c r="AW1095" s="217">
        <f t="shared" si="1836"/>
        <v>934</v>
      </c>
      <c r="AX1095" s="216">
        <f t="shared" si="2033"/>
        <v>44919</v>
      </c>
      <c r="AY1095" s="5">
        <v>305</v>
      </c>
      <c r="AZ1095" s="217">
        <f t="shared" si="2046"/>
        <v>28293</v>
      </c>
      <c r="BA1095" s="217">
        <f t="shared" si="1840"/>
        <v>479</v>
      </c>
      <c r="BB1095" s="119">
        <v>11</v>
      </c>
      <c r="BC1095" s="26">
        <f t="shared" si="2047"/>
        <v>2621</v>
      </c>
      <c r="BD1095" s="217">
        <f t="shared" si="1842"/>
        <v>514</v>
      </c>
      <c r="BE1095" s="209">
        <f t="shared" si="2048"/>
        <v>44919</v>
      </c>
      <c r="BF1095" s="120">
        <f t="shared" si="2049"/>
        <v>43</v>
      </c>
      <c r="BG1095" s="120">
        <f t="shared" si="2050"/>
        <v>28957</v>
      </c>
      <c r="BH1095" s="209">
        <f t="shared" si="2051"/>
        <v>44919</v>
      </c>
      <c r="BI1095" s="120">
        <f t="shared" si="2052"/>
        <v>28957</v>
      </c>
      <c r="BJ1095" s="1">
        <f t="shared" si="2053"/>
        <v>44919</v>
      </c>
      <c r="BK1095">
        <f t="shared" si="2054"/>
        <v>0</v>
      </c>
      <c r="BL1095">
        <f t="shared" si="2055"/>
        <v>0</v>
      </c>
      <c r="BM1095">
        <f t="shared" si="2056"/>
        <v>0</v>
      </c>
      <c r="BN1095" s="1">
        <f t="shared" si="2057"/>
        <v>44919</v>
      </c>
      <c r="BO1095">
        <f t="shared" si="2058"/>
        <v>404234</v>
      </c>
      <c r="BP1095">
        <f t="shared" si="2059"/>
        <v>14271</v>
      </c>
      <c r="BQ1095" s="167">
        <f t="shared" si="2060"/>
        <v>44919</v>
      </c>
      <c r="BR1095">
        <f t="shared" si="2061"/>
        <v>497907</v>
      </c>
      <c r="BS1095">
        <f t="shared" si="2062"/>
        <v>108925</v>
      </c>
      <c r="BT1095">
        <f t="shared" si="2063"/>
        <v>11412</v>
      </c>
      <c r="BU1095">
        <v>15</v>
      </c>
      <c r="BV1095">
        <f t="shared" si="2064"/>
        <v>2293</v>
      </c>
      <c r="BW1095">
        <f t="shared" si="2065"/>
        <v>115838</v>
      </c>
      <c r="BX1095" s="167">
        <f t="shared" si="2066"/>
        <v>44919</v>
      </c>
      <c r="BY1095">
        <f t="shared" si="2067"/>
        <v>1901</v>
      </c>
      <c r="BZ1095">
        <f t="shared" si="2068"/>
        <v>1593</v>
      </c>
      <c r="CA1095">
        <f t="shared" si="2069"/>
        <v>19</v>
      </c>
      <c r="CB1095" s="167">
        <f t="shared" si="2070"/>
        <v>44919</v>
      </c>
      <c r="CC1095">
        <f t="shared" si="2071"/>
        <v>8681672</v>
      </c>
      <c r="CD1095">
        <f t="shared" si="2072"/>
        <v>13742</v>
      </c>
      <c r="CE1095">
        <f t="shared" si="2073"/>
        <v>15075</v>
      </c>
      <c r="CF1095" s="167">
        <f t="shared" si="2074"/>
        <v>44919</v>
      </c>
      <c r="CG1095">
        <f t="shared" si="2075"/>
        <v>18056</v>
      </c>
      <c r="CH1095">
        <f t="shared" si="2076"/>
        <v>36</v>
      </c>
      <c r="CI1095" s="167">
        <f t="shared" si="2077"/>
        <v>44919</v>
      </c>
      <c r="CJ1095">
        <f t="shared" si="2078"/>
        <v>2293</v>
      </c>
      <c r="CK1095">
        <f t="shared" si="2079"/>
        <v>554</v>
      </c>
      <c r="CL1095" s="167">
        <f t="shared" si="2080"/>
        <v>44919</v>
      </c>
      <c r="CM1095">
        <f t="shared" si="2081"/>
        <v>39</v>
      </c>
      <c r="CN1095" s="1">
        <f t="shared" si="2082"/>
        <v>44919</v>
      </c>
      <c r="CO1095" s="253">
        <f t="shared" si="2083"/>
        <v>2293</v>
      </c>
      <c r="CP1095" s="1">
        <f t="shared" si="2084"/>
        <v>44919</v>
      </c>
      <c r="CQ1095" s="254">
        <f t="shared" si="2085"/>
        <v>39</v>
      </c>
      <c r="CR1095" s="167">
        <f t="shared" si="2086"/>
        <v>44919</v>
      </c>
      <c r="CS1095">
        <f t="shared" si="2087"/>
        <v>18056</v>
      </c>
      <c r="CT1095">
        <f t="shared" si="2088"/>
        <v>36</v>
      </c>
      <c r="CU1095">
        <f t="shared" si="2089"/>
        <v>0</v>
      </c>
    </row>
    <row r="1096" spans="1:99" ht="18" customHeight="1" x14ac:dyDescent="0.55000000000000004">
      <c r="A1096" s="167">
        <v>44920</v>
      </c>
      <c r="B1096" s="219">
        <v>31</v>
      </c>
      <c r="C1096" s="142">
        <f t="shared" si="2034"/>
        <v>28988</v>
      </c>
      <c r="D1096" s="261">
        <f t="shared" si="2035"/>
        <v>406</v>
      </c>
      <c r="E1096" s="135">
        <v>0</v>
      </c>
      <c r="F1096" s="135">
        <v>28582</v>
      </c>
      <c r="G1096" s="135">
        <v>0</v>
      </c>
      <c r="H1096" s="123"/>
      <c r="I1096" s="135">
        <v>0</v>
      </c>
      <c r="J1096" s="123"/>
      <c r="K1096" s="41">
        <v>0</v>
      </c>
      <c r="L1096" s="134"/>
      <c r="M1096" s="219"/>
      <c r="N1096" s="123"/>
      <c r="O1096" s="123"/>
      <c r="P1096" s="135"/>
      <c r="Q1096" s="135"/>
      <c r="R1096" s="123"/>
      <c r="S1096" s="123"/>
      <c r="T1096" s="135"/>
      <c r="U1096" s="135"/>
      <c r="V1096" s="123"/>
      <c r="W1096" s="41"/>
      <c r="X1096" s="136"/>
      <c r="Y1096" s="4">
        <f t="shared" si="1835"/>
        <v>908</v>
      </c>
      <c r="Z1096" s="74">
        <f t="shared" si="2032"/>
        <v>44920</v>
      </c>
      <c r="AA1096" s="210">
        <f t="shared" si="2093"/>
        <v>9201111</v>
      </c>
      <c r="AB1096" s="210">
        <f t="shared" si="2094"/>
        <v>124872</v>
      </c>
      <c r="AC1096" s="211">
        <f t="shared" si="2095"/>
        <v>26582</v>
      </c>
      <c r="AD1096" s="170">
        <f t="shared" si="2036"/>
        <v>1854</v>
      </c>
      <c r="AE1096" s="222">
        <f t="shared" si="2037"/>
        <v>498556</v>
      </c>
      <c r="AF1096" s="143">
        <v>499761</v>
      </c>
      <c r="AG1096" s="171">
        <f t="shared" si="2038"/>
        <v>540</v>
      </c>
      <c r="AH1096" s="143">
        <v>109465</v>
      </c>
      <c r="AI1096" s="171">
        <f t="shared" si="2039"/>
        <v>50</v>
      </c>
      <c r="AJ1096" s="172">
        <v>11462</v>
      </c>
      <c r="AK1096" s="173">
        <f t="shared" si="2040"/>
        <v>49</v>
      </c>
      <c r="AL1096" s="143">
        <v>1950</v>
      </c>
      <c r="AM1096" s="173">
        <f t="shared" si="2041"/>
        <v>72</v>
      </c>
      <c r="AN1096" s="143">
        <v>1665</v>
      </c>
      <c r="AO1096" s="171">
        <f t="shared" si="2042"/>
        <v>2</v>
      </c>
      <c r="AP1096" s="174">
        <v>21</v>
      </c>
      <c r="AQ1096" s="173">
        <f t="shared" si="2043"/>
        <v>17728</v>
      </c>
      <c r="AR1096" s="143">
        <v>8699400</v>
      </c>
      <c r="AS1096" s="171">
        <f t="shared" si="2044"/>
        <v>0</v>
      </c>
      <c r="AT1096" s="143">
        <v>13742</v>
      </c>
      <c r="AU1096" s="171">
        <f t="shared" si="2045"/>
        <v>24</v>
      </c>
      <c r="AV1096" s="175">
        <v>15099</v>
      </c>
      <c r="AW1096" s="217">
        <f t="shared" si="1836"/>
        <v>935</v>
      </c>
      <c r="AX1096" s="216">
        <f t="shared" si="2033"/>
        <v>44920</v>
      </c>
      <c r="AY1096" s="5">
        <v>340</v>
      </c>
      <c r="AZ1096" s="217">
        <f t="shared" si="2046"/>
        <v>28633</v>
      </c>
      <c r="BA1096" s="217">
        <f t="shared" si="1840"/>
        <v>480</v>
      </c>
      <c r="BB1096" s="119">
        <v>14</v>
      </c>
      <c r="BC1096" s="26">
        <f t="shared" si="2047"/>
        <v>2635</v>
      </c>
      <c r="BD1096" s="217">
        <f t="shared" si="1842"/>
        <v>515</v>
      </c>
      <c r="BE1096" s="209">
        <f t="shared" si="2048"/>
        <v>44920</v>
      </c>
      <c r="BF1096" s="120">
        <f t="shared" si="2049"/>
        <v>31</v>
      </c>
      <c r="BG1096" s="120">
        <f t="shared" si="2050"/>
        <v>28988</v>
      </c>
      <c r="BH1096" s="209">
        <f t="shared" si="2051"/>
        <v>44920</v>
      </c>
      <c r="BI1096" s="120">
        <f t="shared" si="2052"/>
        <v>28988</v>
      </c>
      <c r="BJ1096" s="1">
        <f t="shared" si="2053"/>
        <v>44920</v>
      </c>
      <c r="BK1096">
        <f t="shared" si="2054"/>
        <v>0</v>
      </c>
      <c r="BL1096">
        <f t="shared" si="2055"/>
        <v>0</v>
      </c>
      <c r="BM1096">
        <f t="shared" si="2056"/>
        <v>0</v>
      </c>
      <c r="BN1096" s="1">
        <f t="shared" si="2057"/>
        <v>44920</v>
      </c>
      <c r="BO1096">
        <f t="shared" si="2058"/>
        <v>403155</v>
      </c>
      <c r="BP1096">
        <f t="shared" si="2059"/>
        <v>13841</v>
      </c>
      <c r="BQ1096" s="167">
        <f t="shared" si="2060"/>
        <v>44920</v>
      </c>
      <c r="BR1096">
        <f t="shared" si="2061"/>
        <v>499761</v>
      </c>
      <c r="BS1096">
        <f t="shared" si="2062"/>
        <v>109465</v>
      </c>
      <c r="BT1096">
        <f t="shared" si="2063"/>
        <v>11462</v>
      </c>
      <c r="BU1096">
        <v>15</v>
      </c>
      <c r="BV1096">
        <f t="shared" si="2064"/>
        <v>1854</v>
      </c>
      <c r="BW1096">
        <f t="shared" si="2065"/>
        <v>128861</v>
      </c>
      <c r="BX1096" s="167">
        <f t="shared" si="2066"/>
        <v>44920</v>
      </c>
      <c r="BY1096">
        <f t="shared" si="2067"/>
        <v>1950</v>
      </c>
      <c r="BZ1096">
        <f t="shared" si="2068"/>
        <v>1665</v>
      </c>
      <c r="CA1096">
        <f t="shared" si="2069"/>
        <v>21</v>
      </c>
      <c r="CB1096" s="167">
        <f t="shared" si="2070"/>
        <v>44920</v>
      </c>
      <c r="CC1096">
        <f t="shared" si="2071"/>
        <v>8699400</v>
      </c>
      <c r="CD1096">
        <f t="shared" si="2072"/>
        <v>13742</v>
      </c>
      <c r="CE1096">
        <f t="shared" si="2073"/>
        <v>15099</v>
      </c>
      <c r="CF1096" s="167">
        <f t="shared" si="2074"/>
        <v>44920</v>
      </c>
      <c r="CG1096">
        <f t="shared" si="2075"/>
        <v>17728</v>
      </c>
      <c r="CH1096">
        <f t="shared" si="2076"/>
        <v>24</v>
      </c>
      <c r="CI1096" s="167">
        <f t="shared" si="2077"/>
        <v>44920</v>
      </c>
      <c r="CJ1096">
        <f t="shared" si="2078"/>
        <v>1854</v>
      </c>
      <c r="CK1096">
        <f t="shared" si="2079"/>
        <v>540</v>
      </c>
      <c r="CL1096" s="167">
        <f t="shared" si="2080"/>
        <v>44920</v>
      </c>
      <c r="CM1096">
        <f t="shared" si="2081"/>
        <v>50</v>
      </c>
      <c r="CN1096" s="1">
        <f t="shared" si="2082"/>
        <v>44920</v>
      </c>
      <c r="CO1096" s="253">
        <f t="shared" si="2083"/>
        <v>1854</v>
      </c>
      <c r="CP1096" s="1">
        <f t="shared" si="2084"/>
        <v>44920</v>
      </c>
      <c r="CQ1096" s="254">
        <f t="shared" si="2085"/>
        <v>50</v>
      </c>
      <c r="CR1096" s="167">
        <f t="shared" si="2086"/>
        <v>44920</v>
      </c>
      <c r="CS1096">
        <f t="shared" si="2087"/>
        <v>17728</v>
      </c>
      <c r="CT1096">
        <f t="shared" si="2088"/>
        <v>24</v>
      </c>
      <c r="CU1096">
        <f t="shared" si="2089"/>
        <v>0</v>
      </c>
    </row>
    <row r="1097" spans="1:99" ht="18" customHeight="1" x14ac:dyDescent="0.55000000000000004">
      <c r="A1097" s="167">
        <v>44921</v>
      </c>
      <c r="B1097" s="219">
        <v>48</v>
      </c>
      <c r="C1097" s="142">
        <f t="shared" si="2034"/>
        <v>29036</v>
      </c>
      <c r="D1097" s="261">
        <f t="shared" si="2035"/>
        <v>396</v>
      </c>
      <c r="E1097" s="135">
        <v>0</v>
      </c>
      <c r="F1097" s="135">
        <v>28640</v>
      </c>
      <c r="G1097" s="135">
        <v>0</v>
      </c>
      <c r="H1097" s="123"/>
      <c r="I1097" s="135">
        <v>0</v>
      </c>
      <c r="J1097" s="123"/>
      <c r="K1097" s="41">
        <v>0</v>
      </c>
      <c r="L1097" s="134"/>
      <c r="M1097" s="219"/>
      <c r="N1097" s="123"/>
      <c r="O1097" s="123"/>
      <c r="P1097" s="135"/>
      <c r="Q1097" s="135"/>
      <c r="R1097" s="123"/>
      <c r="S1097" s="123"/>
      <c r="T1097" s="135"/>
      <c r="U1097" s="135"/>
      <c r="V1097" s="123"/>
      <c r="W1097" s="41"/>
      <c r="X1097" s="136"/>
      <c r="Y1097" s="4">
        <f t="shared" si="1835"/>
        <v>909</v>
      </c>
      <c r="Z1097" s="74">
        <f t="shared" si="2032"/>
        <v>44921</v>
      </c>
      <c r="AA1097" s="210">
        <f t="shared" si="2093"/>
        <v>9217549</v>
      </c>
      <c r="AB1097" s="210">
        <f t="shared" ref="AB1097:AB1104" si="2096">+AH1097+AN1097+AT1097</f>
        <v>125283</v>
      </c>
      <c r="AC1097" s="211">
        <f t="shared" ref="AC1097:AC1104" si="2097">+AJ1097+AP1097+AV1097</f>
        <v>26645</v>
      </c>
      <c r="AD1097" s="170">
        <f t="shared" si="2036"/>
        <v>2170</v>
      </c>
      <c r="AE1097" s="222">
        <f t="shared" si="2037"/>
        <v>500726</v>
      </c>
      <c r="AF1097" s="143">
        <v>501931</v>
      </c>
      <c r="AG1097" s="171">
        <f t="shared" si="2038"/>
        <v>377</v>
      </c>
      <c r="AH1097" s="143">
        <v>109842</v>
      </c>
      <c r="AI1097" s="171">
        <f t="shared" si="2039"/>
        <v>47</v>
      </c>
      <c r="AJ1097" s="172">
        <v>11509</v>
      </c>
      <c r="AK1097" s="173">
        <f t="shared" si="2040"/>
        <v>34</v>
      </c>
      <c r="AL1097" s="143">
        <v>1984</v>
      </c>
      <c r="AM1097" s="173">
        <f t="shared" si="2041"/>
        <v>34</v>
      </c>
      <c r="AN1097" s="143">
        <v>1699</v>
      </c>
      <c r="AO1097" s="171">
        <f t="shared" si="2042"/>
        <v>2</v>
      </c>
      <c r="AP1097" s="174">
        <v>23</v>
      </c>
      <c r="AQ1097" s="173">
        <f t="shared" si="2043"/>
        <v>14234</v>
      </c>
      <c r="AR1097" s="143">
        <v>8713634</v>
      </c>
      <c r="AS1097" s="171">
        <f t="shared" si="2044"/>
        <v>0</v>
      </c>
      <c r="AT1097" s="143">
        <v>13742</v>
      </c>
      <c r="AU1097" s="171">
        <f t="shared" si="2045"/>
        <v>14</v>
      </c>
      <c r="AV1097" s="175">
        <v>15113</v>
      </c>
      <c r="AW1097" s="217">
        <f t="shared" si="1836"/>
        <v>936</v>
      </c>
      <c r="AX1097" s="216">
        <f t="shared" si="2033"/>
        <v>44921</v>
      </c>
      <c r="AY1097" s="5">
        <v>628</v>
      </c>
      <c r="AZ1097" s="217">
        <f t="shared" si="2046"/>
        <v>29261</v>
      </c>
      <c r="BA1097" s="217">
        <f t="shared" si="1840"/>
        <v>481</v>
      </c>
      <c r="BB1097" s="119">
        <v>14</v>
      </c>
      <c r="BC1097" s="26">
        <f t="shared" si="2047"/>
        <v>2649</v>
      </c>
      <c r="BD1097" s="217">
        <f t="shared" si="1842"/>
        <v>516</v>
      </c>
      <c r="BE1097" s="209">
        <f t="shared" si="2048"/>
        <v>44921</v>
      </c>
      <c r="BF1097" s="120">
        <f t="shared" si="2049"/>
        <v>48</v>
      </c>
      <c r="BG1097" s="120">
        <f t="shared" si="2050"/>
        <v>29036</v>
      </c>
      <c r="BH1097" s="209">
        <f t="shared" si="2051"/>
        <v>44921</v>
      </c>
      <c r="BI1097" s="120">
        <f t="shared" si="2052"/>
        <v>29036</v>
      </c>
      <c r="BJ1097" s="1">
        <f t="shared" si="2053"/>
        <v>44921</v>
      </c>
      <c r="BK1097">
        <f t="shared" si="2054"/>
        <v>0</v>
      </c>
      <c r="BL1097">
        <f t="shared" si="2055"/>
        <v>0</v>
      </c>
      <c r="BM1097">
        <f t="shared" si="2056"/>
        <v>0</v>
      </c>
      <c r="BN1097" s="1">
        <f t="shared" si="2057"/>
        <v>44921</v>
      </c>
      <c r="BO1097">
        <f t="shared" si="2058"/>
        <v>407709</v>
      </c>
      <c r="BP1097">
        <f t="shared" si="2059"/>
        <v>13821</v>
      </c>
      <c r="BQ1097" s="167">
        <f t="shared" si="2060"/>
        <v>44921</v>
      </c>
      <c r="BR1097">
        <f t="shared" si="2061"/>
        <v>501931</v>
      </c>
      <c r="BS1097">
        <f t="shared" si="2062"/>
        <v>109842</v>
      </c>
      <c r="BT1097">
        <f t="shared" si="2063"/>
        <v>11509</v>
      </c>
      <c r="BU1097">
        <v>15</v>
      </c>
      <c r="BV1097">
        <f t="shared" si="2064"/>
        <v>2170</v>
      </c>
      <c r="BW1097">
        <f t="shared" si="2065"/>
        <v>118669</v>
      </c>
      <c r="BX1097" s="167">
        <f t="shared" si="2066"/>
        <v>44921</v>
      </c>
      <c r="BY1097">
        <f t="shared" si="2067"/>
        <v>1984</v>
      </c>
      <c r="BZ1097">
        <f t="shared" si="2068"/>
        <v>1699</v>
      </c>
      <c r="CA1097">
        <f t="shared" si="2069"/>
        <v>23</v>
      </c>
      <c r="CB1097" s="167">
        <f t="shared" si="2070"/>
        <v>44921</v>
      </c>
      <c r="CC1097">
        <f t="shared" si="2071"/>
        <v>8713634</v>
      </c>
      <c r="CD1097">
        <f t="shared" si="2072"/>
        <v>13742</v>
      </c>
      <c r="CE1097">
        <f t="shared" si="2073"/>
        <v>15113</v>
      </c>
      <c r="CF1097" s="167">
        <f t="shared" si="2074"/>
        <v>44921</v>
      </c>
      <c r="CG1097">
        <f t="shared" si="2075"/>
        <v>14234</v>
      </c>
      <c r="CH1097">
        <f t="shared" si="2076"/>
        <v>14</v>
      </c>
      <c r="CI1097" s="167">
        <f t="shared" si="2077"/>
        <v>44921</v>
      </c>
      <c r="CJ1097">
        <f t="shared" si="2078"/>
        <v>2170</v>
      </c>
      <c r="CK1097">
        <f t="shared" si="2079"/>
        <v>377</v>
      </c>
      <c r="CL1097" s="167">
        <f t="shared" si="2080"/>
        <v>44921</v>
      </c>
      <c r="CM1097">
        <f t="shared" si="2081"/>
        <v>47</v>
      </c>
      <c r="CN1097" s="1">
        <f t="shared" si="2082"/>
        <v>44921</v>
      </c>
      <c r="CO1097" s="253">
        <f t="shared" si="2083"/>
        <v>2170</v>
      </c>
      <c r="CP1097" s="1">
        <f t="shared" si="2084"/>
        <v>44921</v>
      </c>
      <c r="CQ1097" s="254">
        <f t="shared" si="2085"/>
        <v>47</v>
      </c>
      <c r="CR1097" s="167">
        <f t="shared" si="2086"/>
        <v>44921</v>
      </c>
      <c r="CS1097">
        <f t="shared" si="2087"/>
        <v>14234</v>
      </c>
      <c r="CT1097">
        <f t="shared" si="2088"/>
        <v>14</v>
      </c>
      <c r="CU1097">
        <f t="shared" si="2089"/>
        <v>0</v>
      </c>
    </row>
    <row r="1098" spans="1:99" ht="18" customHeight="1" x14ac:dyDescent="0.55000000000000004">
      <c r="A1098" s="167">
        <v>44922</v>
      </c>
      <c r="B1098" s="219">
        <v>95</v>
      </c>
      <c r="C1098" s="142">
        <f t="shared" si="2034"/>
        <v>29131</v>
      </c>
      <c r="D1098" s="261">
        <f t="shared" si="2035"/>
        <v>445</v>
      </c>
      <c r="E1098" s="135">
        <v>0</v>
      </c>
      <c r="F1098" s="135">
        <v>28686</v>
      </c>
      <c r="G1098" s="135">
        <v>0</v>
      </c>
      <c r="H1098" s="123"/>
      <c r="I1098" s="135">
        <v>0</v>
      </c>
      <c r="J1098" s="123"/>
      <c r="K1098" s="41">
        <v>0</v>
      </c>
      <c r="L1098" s="134"/>
      <c r="M1098" s="219"/>
      <c r="N1098" s="123"/>
      <c r="O1098" s="123"/>
      <c r="P1098" s="135"/>
      <c r="Q1098" s="135"/>
      <c r="R1098" s="123"/>
      <c r="S1098" s="123"/>
      <c r="T1098" s="135"/>
      <c r="U1098" s="135"/>
      <c r="V1098" s="123"/>
      <c r="W1098" s="41"/>
      <c r="X1098" s="136"/>
      <c r="Y1098" s="4">
        <f t="shared" si="1835"/>
        <v>910</v>
      </c>
      <c r="Z1098" s="74">
        <f t="shared" si="2032"/>
        <v>44922</v>
      </c>
      <c r="AA1098" s="210">
        <f t="shared" si="2093"/>
        <v>9244161</v>
      </c>
      <c r="AB1098" s="210">
        <f t="shared" si="2096"/>
        <v>125639</v>
      </c>
      <c r="AC1098" s="211">
        <f t="shared" si="2097"/>
        <v>26712</v>
      </c>
      <c r="AD1098" s="170">
        <f t="shared" si="2036"/>
        <v>2058</v>
      </c>
      <c r="AE1098" s="222">
        <f t="shared" si="2037"/>
        <v>502784</v>
      </c>
      <c r="AF1098" s="143">
        <v>503989</v>
      </c>
      <c r="AG1098" s="171">
        <f t="shared" si="2038"/>
        <v>342</v>
      </c>
      <c r="AH1098" s="143">
        <v>110184</v>
      </c>
      <c r="AI1098" s="171">
        <f t="shared" si="2039"/>
        <v>53</v>
      </c>
      <c r="AJ1098" s="172">
        <v>11562</v>
      </c>
      <c r="AK1098" s="173">
        <f t="shared" si="2040"/>
        <v>74</v>
      </c>
      <c r="AL1098" s="143">
        <v>2058</v>
      </c>
      <c r="AM1098" s="173">
        <f t="shared" si="2041"/>
        <v>14</v>
      </c>
      <c r="AN1098" s="143">
        <v>1713</v>
      </c>
      <c r="AO1098" s="171">
        <f t="shared" si="2042"/>
        <v>7</v>
      </c>
      <c r="AP1098" s="174">
        <v>30</v>
      </c>
      <c r="AQ1098" s="173">
        <f t="shared" si="2043"/>
        <v>24480</v>
      </c>
      <c r="AR1098" s="143">
        <v>8738114</v>
      </c>
      <c r="AS1098" s="171">
        <f t="shared" si="2044"/>
        <v>0</v>
      </c>
      <c r="AT1098" s="143">
        <v>13742</v>
      </c>
      <c r="AU1098" s="171">
        <f t="shared" si="2045"/>
        <v>7</v>
      </c>
      <c r="AV1098" s="175">
        <v>15120</v>
      </c>
      <c r="AW1098" s="217">
        <f t="shared" si="1836"/>
        <v>937</v>
      </c>
      <c r="AX1098" s="216">
        <f t="shared" si="2033"/>
        <v>44922</v>
      </c>
      <c r="AY1098" s="5">
        <v>892</v>
      </c>
      <c r="AZ1098" s="217">
        <f t="shared" si="2046"/>
        <v>30153</v>
      </c>
      <c r="BA1098" s="217">
        <f t="shared" si="1840"/>
        <v>482</v>
      </c>
      <c r="BB1098" s="119">
        <v>13</v>
      </c>
      <c r="BC1098" s="26">
        <f t="shared" si="2047"/>
        <v>2662</v>
      </c>
      <c r="BD1098" s="217">
        <f t="shared" si="1842"/>
        <v>517</v>
      </c>
      <c r="BE1098" s="209">
        <f t="shared" si="2048"/>
        <v>44922</v>
      </c>
      <c r="BF1098" s="120">
        <f t="shared" si="2049"/>
        <v>95</v>
      </c>
      <c r="BG1098" s="120">
        <f t="shared" si="2050"/>
        <v>29131</v>
      </c>
      <c r="BH1098" s="209">
        <f t="shared" si="2051"/>
        <v>44922</v>
      </c>
      <c r="BI1098" s="120">
        <f t="shared" si="2052"/>
        <v>29131</v>
      </c>
      <c r="BJ1098" s="1">
        <f t="shared" si="2053"/>
        <v>44922</v>
      </c>
      <c r="BK1098">
        <f t="shared" si="2054"/>
        <v>0</v>
      </c>
      <c r="BL1098">
        <f t="shared" si="2055"/>
        <v>0</v>
      </c>
      <c r="BM1098">
        <f t="shared" si="2056"/>
        <v>0</v>
      </c>
      <c r="BN1098" s="1">
        <f t="shared" si="2057"/>
        <v>44922</v>
      </c>
      <c r="BO1098">
        <f t="shared" si="2058"/>
        <v>399078</v>
      </c>
      <c r="BP1098">
        <f t="shared" si="2059"/>
        <v>14223</v>
      </c>
      <c r="BQ1098" s="167">
        <f t="shared" si="2060"/>
        <v>44922</v>
      </c>
      <c r="BR1098">
        <f t="shared" si="2061"/>
        <v>503989</v>
      </c>
      <c r="BS1098">
        <f t="shared" si="2062"/>
        <v>110184</v>
      </c>
      <c r="BT1098">
        <f t="shared" si="2063"/>
        <v>11562</v>
      </c>
      <c r="BU1098">
        <v>15</v>
      </c>
      <c r="BV1098">
        <f t="shared" si="2064"/>
        <v>2058</v>
      </c>
      <c r="BW1098">
        <f t="shared" si="2065"/>
        <v>131873</v>
      </c>
      <c r="BX1098" s="167">
        <f t="shared" si="2066"/>
        <v>44922</v>
      </c>
      <c r="BY1098">
        <f t="shared" si="2067"/>
        <v>2058</v>
      </c>
      <c r="BZ1098">
        <f t="shared" si="2068"/>
        <v>1713</v>
      </c>
      <c r="CA1098">
        <f t="shared" si="2069"/>
        <v>30</v>
      </c>
      <c r="CB1098" s="167">
        <f t="shared" si="2070"/>
        <v>44922</v>
      </c>
      <c r="CC1098">
        <f t="shared" si="2071"/>
        <v>8738114</v>
      </c>
      <c r="CD1098">
        <f t="shared" si="2072"/>
        <v>13742</v>
      </c>
      <c r="CE1098">
        <f t="shared" si="2073"/>
        <v>15120</v>
      </c>
      <c r="CF1098" s="167">
        <f t="shared" si="2074"/>
        <v>44922</v>
      </c>
      <c r="CG1098">
        <f t="shared" si="2075"/>
        <v>24480</v>
      </c>
      <c r="CH1098">
        <f t="shared" si="2076"/>
        <v>7</v>
      </c>
      <c r="CI1098" s="167">
        <f t="shared" si="2077"/>
        <v>44922</v>
      </c>
      <c r="CJ1098">
        <f t="shared" si="2078"/>
        <v>2058</v>
      </c>
      <c r="CK1098">
        <f t="shared" si="2079"/>
        <v>342</v>
      </c>
      <c r="CL1098" s="167">
        <f t="shared" si="2080"/>
        <v>44922</v>
      </c>
      <c r="CM1098">
        <f t="shared" si="2081"/>
        <v>53</v>
      </c>
      <c r="CN1098" s="1">
        <f t="shared" si="2082"/>
        <v>44922</v>
      </c>
      <c r="CO1098" s="253">
        <f t="shared" si="2083"/>
        <v>2058</v>
      </c>
      <c r="CP1098" s="1">
        <f t="shared" si="2084"/>
        <v>44922</v>
      </c>
      <c r="CQ1098" s="254">
        <f t="shared" si="2085"/>
        <v>53</v>
      </c>
      <c r="CR1098" s="167">
        <f t="shared" si="2086"/>
        <v>44922</v>
      </c>
      <c r="CS1098">
        <f t="shared" si="2087"/>
        <v>24480</v>
      </c>
      <c r="CT1098">
        <f t="shared" si="2088"/>
        <v>7</v>
      </c>
      <c r="CU1098">
        <f t="shared" si="2089"/>
        <v>0</v>
      </c>
    </row>
    <row r="1099" spans="1:99" ht="18" customHeight="1" x14ac:dyDescent="0.55000000000000004">
      <c r="A1099" s="167">
        <v>44923</v>
      </c>
      <c r="B1099" s="219">
        <v>22</v>
      </c>
      <c r="C1099" s="142">
        <f t="shared" ref="C1099" si="2098">+B1099+C1098</f>
        <v>29153</v>
      </c>
      <c r="D1099" s="261">
        <f t="shared" ref="D1099" si="2099">+C1099-F1099</f>
        <v>435</v>
      </c>
      <c r="E1099" s="135">
        <v>0</v>
      </c>
      <c r="F1099" s="135">
        <v>28718</v>
      </c>
      <c r="G1099" s="135">
        <v>0</v>
      </c>
      <c r="H1099" s="123"/>
      <c r="I1099" s="135">
        <v>0</v>
      </c>
      <c r="J1099" s="123"/>
      <c r="K1099" s="41">
        <v>0</v>
      </c>
      <c r="L1099" s="134"/>
      <c r="M1099" s="219"/>
      <c r="N1099" s="123"/>
      <c r="O1099" s="123"/>
      <c r="P1099" s="135"/>
      <c r="Q1099" s="135"/>
      <c r="R1099" s="123"/>
      <c r="S1099" s="123"/>
      <c r="T1099" s="135"/>
      <c r="U1099" s="135"/>
      <c r="V1099" s="123"/>
      <c r="W1099" s="41"/>
      <c r="X1099" s="136"/>
      <c r="Y1099" s="4">
        <f t="shared" si="1835"/>
        <v>911</v>
      </c>
      <c r="Z1099" s="74">
        <f t="shared" ref="Z1099" si="2100">+A1099</f>
        <v>44923</v>
      </c>
      <c r="AA1099" s="210">
        <f t="shared" ref="AA1099:AA1104" si="2101">+AF1099+AL1099+AR1099</f>
        <v>9274764</v>
      </c>
      <c r="AB1099" s="210">
        <f t="shared" si="2096"/>
        <v>126196</v>
      </c>
      <c r="AC1099" s="211">
        <f t="shared" si="2097"/>
        <v>26798</v>
      </c>
      <c r="AD1099" s="170">
        <f t="shared" ref="AD1099" si="2102">+AF1099-AF1098</f>
        <v>2359</v>
      </c>
      <c r="AE1099" s="222">
        <f t="shared" ref="AE1099" si="2103">+AE1098+AD1099</f>
        <v>505143</v>
      </c>
      <c r="AF1099" s="143">
        <v>506348</v>
      </c>
      <c r="AG1099" s="171">
        <f t="shared" ref="AG1099" si="2104">+AH1099-AH1098</f>
        <v>387</v>
      </c>
      <c r="AH1099" s="143">
        <v>110571</v>
      </c>
      <c r="AI1099" s="171">
        <f t="shared" ref="AI1099" si="2105">+AJ1099-AJ1098</f>
        <v>59</v>
      </c>
      <c r="AJ1099" s="172">
        <v>11621</v>
      </c>
      <c r="AK1099" s="173">
        <f t="shared" ref="AK1099" si="2106">+AL1099-AL1098</f>
        <v>86</v>
      </c>
      <c r="AL1099" s="143">
        <v>2144</v>
      </c>
      <c r="AM1099" s="173">
        <f t="shared" ref="AM1099" si="2107">+AN1099-AN1098</f>
        <v>170</v>
      </c>
      <c r="AN1099" s="143">
        <v>1883</v>
      </c>
      <c r="AO1099" s="171">
        <f t="shared" ref="AO1099" si="2108">+AP1099-AP1098</f>
        <v>2</v>
      </c>
      <c r="AP1099" s="174">
        <v>32</v>
      </c>
      <c r="AQ1099" s="173">
        <f t="shared" ref="AQ1099" si="2109">+AR1099-AR1098</f>
        <v>28158</v>
      </c>
      <c r="AR1099" s="143">
        <v>8766272</v>
      </c>
      <c r="AS1099" s="171">
        <f t="shared" ref="AS1099" si="2110">+AT1099-AT1098</f>
        <v>0</v>
      </c>
      <c r="AT1099" s="143">
        <v>13742</v>
      </c>
      <c r="AU1099" s="171">
        <f t="shared" ref="AU1099" si="2111">+AV1099-AV1098</f>
        <v>25</v>
      </c>
      <c r="AV1099" s="175">
        <v>15145</v>
      </c>
      <c r="AW1099" s="217">
        <f t="shared" si="1836"/>
        <v>938</v>
      </c>
      <c r="AX1099" s="216">
        <f t="shared" ref="AX1099" si="2112">+A1099</f>
        <v>44923</v>
      </c>
      <c r="AY1099" s="5">
        <v>996</v>
      </c>
      <c r="AZ1099" s="217">
        <f t="shared" ref="AZ1099" si="2113">+AZ1098+AY1099</f>
        <v>31149</v>
      </c>
      <c r="BA1099" s="217">
        <f t="shared" si="1840"/>
        <v>480</v>
      </c>
      <c r="BB1099" s="119">
        <v>14</v>
      </c>
      <c r="BC1099" s="26">
        <f t="shared" ref="BC1099" si="2114">+BC1098+BB1099</f>
        <v>2676</v>
      </c>
      <c r="BD1099" s="217">
        <f t="shared" si="1842"/>
        <v>515</v>
      </c>
      <c r="BE1099" s="209">
        <f t="shared" ref="BE1099" si="2115">+Z1099</f>
        <v>44923</v>
      </c>
      <c r="BF1099" s="120">
        <f t="shared" ref="BF1099" si="2116">+B1099</f>
        <v>22</v>
      </c>
      <c r="BG1099" s="120">
        <f t="shared" ref="BG1099" si="2117">+BI1099</f>
        <v>29153</v>
      </c>
      <c r="BH1099" s="209">
        <f t="shared" ref="BH1099" si="2118">+A1099</f>
        <v>44923</v>
      </c>
      <c r="BI1099" s="120">
        <f t="shared" ref="BI1099" si="2119">+C1099</f>
        <v>29153</v>
      </c>
      <c r="BJ1099" s="1">
        <f t="shared" ref="BJ1099" si="2120">+BE1099</f>
        <v>44923</v>
      </c>
      <c r="BK1099">
        <f t="shared" ref="BK1099" si="2121">+BM1099-BL1099</f>
        <v>0</v>
      </c>
      <c r="BL1099">
        <f t="shared" ref="BL1099" si="2122">+M1099</f>
        <v>0</v>
      </c>
      <c r="BM1099">
        <f t="shared" ref="BM1099" si="2123">+L1099</f>
        <v>0</v>
      </c>
      <c r="BN1099" s="1">
        <f t="shared" ref="BN1099" si="2124">+BJ1099</f>
        <v>44923</v>
      </c>
      <c r="BO1099">
        <f t="shared" ref="BO1099" si="2125">+BO1095+BM1099</f>
        <v>404234</v>
      </c>
      <c r="BP1099">
        <f t="shared" ref="BP1099" si="2126">+BP1095+BL1099</f>
        <v>14271</v>
      </c>
      <c r="BQ1099" s="167">
        <f t="shared" ref="BQ1099" si="2127">+A1099</f>
        <v>44923</v>
      </c>
      <c r="BR1099">
        <f t="shared" ref="BR1099" si="2128">+AF1099</f>
        <v>506348</v>
      </c>
      <c r="BS1099">
        <f t="shared" ref="BS1099" si="2129">+AH1099</f>
        <v>110571</v>
      </c>
      <c r="BT1099">
        <f t="shared" ref="BT1099" si="2130">+AJ1099</f>
        <v>11621</v>
      </c>
      <c r="BU1099">
        <v>15</v>
      </c>
      <c r="BV1099">
        <f t="shared" ref="BV1099" si="2131">+AD1099</f>
        <v>2359</v>
      </c>
      <c r="BW1099">
        <f t="shared" ref="BW1099" si="2132">+BW1095+BV1099</f>
        <v>118197</v>
      </c>
      <c r="BX1099" s="167">
        <f t="shared" ref="BX1099" si="2133">+A1099</f>
        <v>44923</v>
      </c>
      <c r="BY1099">
        <f t="shared" ref="BY1099" si="2134">+AL1099</f>
        <v>2144</v>
      </c>
      <c r="BZ1099">
        <f t="shared" ref="BZ1099" si="2135">+AN1099</f>
        <v>1883</v>
      </c>
      <c r="CA1099">
        <f t="shared" ref="CA1099" si="2136">+AP1099</f>
        <v>32</v>
      </c>
      <c r="CB1099" s="167">
        <f t="shared" ref="CB1099" si="2137">+A1099</f>
        <v>44923</v>
      </c>
      <c r="CC1099">
        <f t="shared" ref="CC1099" si="2138">+AR1099</f>
        <v>8766272</v>
      </c>
      <c r="CD1099">
        <f t="shared" ref="CD1099" si="2139">+AT1099</f>
        <v>13742</v>
      </c>
      <c r="CE1099">
        <f t="shared" ref="CE1099" si="2140">+AV1099</f>
        <v>15145</v>
      </c>
      <c r="CF1099" s="167">
        <f t="shared" ref="CF1099" si="2141">+A1099</f>
        <v>44923</v>
      </c>
      <c r="CG1099">
        <f t="shared" ref="CG1099" si="2142">+AQ1099</f>
        <v>28158</v>
      </c>
      <c r="CH1099">
        <f t="shared" ref="CH1099" si="2143">+AU1099</f>
        <v>25</v>
      </c>
      <c r="CI1099" s="167">
        <f t="shared" ref="CI1099" si="2144">+A1099</f>
        <v>44923</v>
      </c>
      <c r="CJ1099">
        <f t="shared" ref="CJ1099" si="2145">+AD1099</f>
        <v>2359</v>
      </c>
      <c r="CK1099">
        <f t="shared" ref="CK1099" si="2146">+AG1099</f>
        <v>387</v>
      </c>
      <c r="CL1099" s="167">
        <f t="shared" ref="CL1099" si="2147">+A1099</f>
        <v>44923</v>
      </c>
      <c r="CM1099">
        <f t="shared" ref="CM1099" si="2148">+AI1099</f>
        <v>59</v>
      </c>
      <c r="CN1099" s="1">
        <f t="shared" ref="CN1099" si="2149">+Z1099</f>
        <v>44923</v>
      </c>
      <c r="CO1099" s="253">
        <f t="shared" ref="CO1099" si="2150">+AD1099</f>
        <v>2359</v>
      </c>
      <c r="CP1099" s="1">
        <f t="shared" ref="CP1099" si="2151">+Z1099</f>
        <v>44923</v>
      </c>
      <c r="CQ1099" s="254">
        <f t="shared" ref="CQ1099" si="2152">+AI1099</f>
        <v>59</v>
      </c>
      <c r="CR1099" s="167">
        <f t="shared" ref="CR1099" si="2153">+A1099</f>
        <v>44923</v>
      </c>
      <c r="CS1099">
        <f t="shared" ref="CS1099" si="2154">+AQ1099</f>
        <v>28158</v>
      </c>
      <c r="CT1099">
        <f t="shared" ref="CT1099" si="2155">+AU1099</f>
        <v>25</v>
      </c>
      <c r="CU1099">
        <f t="shared" ref="CU1099" si="2156">+AS1099</f>
        <v>0</v>
      </c>
    </row>
    <row r="1100" spans="1:99" ht="18" customHeight="1" x14ac:dyDescent="0.55000000000000004">
      <c r="A1100" s="167">
        <v>44924</v>
      </c>
      <c r="B1100" s="219">
        <v>24</v>
      </c>
      <c r="C1100" s="142">
        <f t="shared" ref="C1100" si="2157">+B1100+C1099</f>
        <v>29177</v>
      </c>
      <c r="D1100" s="261">
        <f t="shared" ref="D1100" si="2158">+C1100-F1100</f>
        <v>421</v>
      </c>
      <c r="E1100" s="135">
        <v>0</v>
      </c>
      <c r="F1100" s="135">
        <v>28756</v>
      </c>
      <c r="G1100" s="135">
        <v>0</v>
      </c>
      <c r="H1100" s="123"/>
      <c r="I1100" s="135">
        <v>0</v>
      </c>
      <c r="J1100" s="123"/>
      <c r="K1100" s="41">
        <v>0</v>
      </c>
      <c r="L1100" s="134"/>
      <c r="M1100" s="219"/>
      <c r="N1100" s="123"/>
      <c r="O1100" s="123"/>
      <c r="P1100" s="135"/>
      <c r="Q1100" s="135"/>
      <c r="R1100" s="123"/>
      <c r="S1100" s="123"/>
      <c r="T1100" s="135"/>
      <c r="U1100" s="135"/>
      <c r="V1100" s="123"/>
      <c r="W1100" s="41"/>
      <c r="X1100" s="136"/>
      <c r="Y1100" s="4">
        <f t="shared" si="1835"/>
        <v>912</v>
      </c>
      <c r="Z1100" s="74">
        <f t="shared" ref="Z1100" si="2159">+A1100</f>
        <v>44924</v>
      </c>
      <c r="AA1100" s="210">
        <f t="shared" si="2101"/>
        <v>9305169</v>
      </c>
      <c r="AB1100" s="210">
        <f t="shared" si="2096"/>
        <v>126818</v>
      </c>
      <c r="AC1100" s="211">
        <f t="shared" si="2097"/>
        <v>26897</v>
      </c>
      <c r="AD1100" s="170">
        <f t="shared" ref="AD1100" si="2160">+AF1100-AF1099</f>
        <v>2377</v>
      </c>
      <c r="AE1100" s="222">
        <f t="shared" ref="AE1100" si="2161">+AE1099+AD1100</f>
        <v>507520</v>
      </c>
      <c r="AF1100" s="143">
        <v>508725</v>
      </c>
      <c r="AG1100" s="171">
        <f t="shared" ref="AG1100" si="2162">+AH1100-AH1099</f>
        <v>540</v>
      </c>
      <c r="AH1100" s="143">
        <v>111111</v>
      </c>
      <c r="AI1100" s="171">
        <f t="shared" ref="AI1100" si="2163">+AJ1100-AJ1099</f>
        <v>62</v>
      </c>
      <c r="AJ1100" s="172">
        <v>11683</v>
      </c>
      <c r="AK1100" s="173">
        <f t="shared" ref="AK1100" si="2164">+AL1100-AL1099</f>
        <v>88</v>
      </c>
      <c r="AL1100" s="143">
        <v>2232</v>
      </c>
      <c r="AM1100" s="173">
        <f t="shared" ref="AM1100" si="2165">+AN1100-AN1099</f>
        <v>82</v>
      </c>
      <c r="AN1100" s="143">
        <v>1965</v>
      </c>
      <c r="AO1100" s="171">
        <f t="shared" ref="AO1100" si="2166">+AP1100-AP1099</f>
        <v>1</v>
      </c>
      <c r="AP1100" s="174">
        <v>33</v>
      </c>
      <c r="AQ1100" s="173">
        <f t="shared" ref="AQ1100" si="2167">+AR1100-AR1099</f>
        <v>27940</v>
      </c>
      <c r="AR1100" s="143">
        <v>8794212</v>
      </c>
      <c r="AS1100" s="171">
        <f t="shared" ref="AS1100" si="2168">+AT1100-AT1099</f>
        <v>0</v>
      </c>
      <c r="AT1100" s="143">
        <v>13742</v>
      </c>
      <c r="AU1100" s="171">
        <f t="shared" ref="AU1100" si="2169">+AV1100-AV1099</f>
        <v>36</v>
      </c>
      <c r="AV1100" s="175">
        <v>15181</v>
      </c>
      <c r="AW1100" s="217">
        <f t="shared" si="1836"/>
        <v>939</v>
      </c>
      <c r="AX1100" s="216">
        <f t="shared" ref="AX1100" si="2170">+A1100</f>
        <v>44924</v>
      </c>
      <c r="AY1100" s="5">
        <v>908</v>
      </c>
      <c r="AZ1100" s="217">
        <f t="shared" ref="AZ1100" si="2171">+AZ1099+AY1100</f>
        <v>32057</v>
      </c>
      <c r="BA1100" s="217">
        <f t="shared" si="1840"/>
        <v>481</v>
      </c>
      <c r="BB1100" s="119">
        <v>12</v>
      </c>
      <c r="BC1100" s="26">
        <f t="shared" ref="BC1100" si="2172">+BC1099+BB1100</f>
        <v>2688</v>
      </c>
      <c r="BD1100" s="217">
        <f t="shared" si="1842"/>
        <v>516</v>
      </c>
      <c r="BE1100" s="209">
        <f t="shared" ref="BE1100" si="2173">+Z1100</f>
        <v>44924</v>
      </c>
      <c r="BF1100" s="120">
        <f t="shared" ref="BF1100" si="2174">+B1100</f>
        <v>24</v>
      </c>
      <c r="BG1100" s="120">
        <f t="shared" ref="BG1100" si="2175">+BI1100</f>
        <v>29177</v>
      </c>
      <c r="BH1100" s="209">
        <f t="shared" ref="BH1100" si="2176">+A1100</f>
        <v>44924</v>
      </c>
      <c r="BI1100" s="120">
        <f t="shared" ref="BI1100" si="2177">+C1100</f>
        <v>29177</v>
      </c>
      <c r="BJ1100" s="1">
        <f t="shared" ref="BJ1100" si="2178">+BE1100</f>
        <v>44924</v>
      </c>
      <c r="BK1100">
        <f t="shared" ref="BK1100" si="2179">+BM1100-BL1100</f>
        <v>0</v>
      </c>
      <c r="BL1100">
        <f t="shared" ref="BL1100" si="2180">+M1100</f>
        <v>0</v>
      </c>
      <c r="BM1100">
        <f t="shared" ref="BM1100" si="2181">+L1100</f>
        <v>0</v>
      </c>
      <c r="BN1100" s="1">
        <f t="shared" ref="BN1100" si="2182">+BJ1100</f>
        <v>44924</v>
      </c>
      <c r="BO1100">
        <f t="shared" ref="BO1100" si="2183">+BO1096+BM1100</f>
        <v>403155</v>
      </c>
      <c r="BP1100">
        <f t="shared" ref="BP1100" si="2184">+BP1096+BL1100</f>
        <v>13841</v>
      </c>
      <c r="BQ1100" s="167">
        <f t="shared" ref="BQ1100" si="2185">+A1100</f>
        <v>44924</v>
      </c>
      <c r="BR1100">
        <f t="shared" ref="BR1100" si="2186">+AF1100</f>
        <v>508725</v>
      </c>
      <c r="BS1100">
        <f t="shared" ref="BS1100" si="2187">+AH1100</f>
        <v>111111</v>
      </c>
      <c r="BT1100">
        <f t="shared" ref="BT1100" si="2188">+AJ1100</f>
        <v>11683</v>
      </c>
      <c r="BU1100">
        <v>15</v>
      </c>
      <c r="BV1100">
        <f t="shared" ref="BV1100" si="2189">+AD1100</f>
        <v>2377</v>
      </c>
      <c r="BW1100">
        <f t="shared" ref="BW1100" si="2190">+BW1096+BV1100</f>
        <v>131238</v>
      </c>
      <c r="BX1100" s="167">
        <f t="shared" ref="BX1100" si="2191">+A1100</f>
        <v>44924</v>
      </c>
      <c r="BY1100">
        <f t="shared" ref="BY1100" si="2192">+AL1100</f>
        <v>2232</v>
      </c>
      <c r="BZ1100">
        <f t="shared" ref="BZ1100" si="2193">+AN1100</f>
        <v>1965</v>
      </c>
      <c r="CA1100">
        <f t="shared" ref="CA1100" si="2194">+AP1100</f>
        <v>33</v>
      </c>
      <c r="CB1100" s="167">
        <f t="shared" ref="CB1100" si="2195">+A1100</f>
        <v>44924</v>
      </c>
      <c r="CC1100">
        <f t="shared" ref="CC1100" si="2196">+AR1100</f>
        <v>8794212</v>
      </c>
      <c r="CD1100">
        <f t="shared" ref="CD1100" si="2197">+AT1100</f>
        <v>13742</v>
      </c>
      <c r="CE1100">
        <f t="shared" ref="CE1100" si="2198">+AV1100</f>
        <v>15181</v>
      </c>
      <c r="CF1100" s="167">
        <f t="shared" ref="CF1100" si="2199">+A1100</f>
        <v>44924</v>
      </c>
      <c r="CG1100">
        <f t="shared" ref="CG1100" si="2200">+AQ1100</f>
        <v>27940</v>
      </c>
      <c r="CH1100">
        <f t="shared" ref="CH1100" si="2201">+AU1100</f>
        <v>36</v>
      </c>
      <c r="CI1100" s="167">
        <f t="shared" ref="CI1100" si="2202">+A1100</f>
        <v>44924</v>
      </c>
      <c r="CJ1100">
        <f t="shared" ref="CJ1100" si="2203">+AD1100</f>
        <v>2377</v>
      </c>
      <c r="CK1100">
        <f t="shared" ref="CK1100" si="2204">+AG1100</f>
        <v>540</v>
      </c>
      <c r="CL1100" s="167">
        <f t="shared" ref="CL1100" si="2205">+A1100</f>
        <v>44924</v>
      </c>
      <c r="CM1100">
        <f t="shared" ref="CM1100" si="2206">+AI1100</f>
        <v>62</v>
      </c>
      <c r="CN1100" s="1">
        <f t="shared" ref="CN1100" si="2207">+Z1100</f>
        <v>44924</v>
      </c>
      <c r="CO1100" s="253">
        <f t="shared" ref="CO1100" si="2208">+AD1100</f>
        <v>2377</v>
      </c>
      <c r="CP1100" s="1">
        <f t="shared" ref="CP1100" si="2209">+Z1100</f>
        <v>44924</v>
      </c>
      <c r="CQ1100" s="254">
        <f t="shared" ref="CQ1100" si="2210">+AI1100</f>
        <v>62</v>
      </c>
      <c r="CR1100" s="167">
        <f t="shared" ref="CR1100" si="2211">+A1100</f>
        <v>44924</v>
      </c>
      <c r="CS1100">
        <f t="shared" ref="CS1100" si="2212">+AQ1100</f>
        <v>27940</v>
      </c>
      <c r="CT1100">
        <f t="shared" ref="CT1100" si="2213">+AU1100</f>
        <v>36</v>
      </c>
      <c r="CU1100">
        <f t="shared" ref="CU1100" si="2214">+AS1100</f>
        <v>0</v>
      </c>
    </row>
    <row r="1101" spans="1:99" ht="18" customHeight="1" x14ac:dyDescent="0.55000000000000004">
      <c r="A1101" s="167">
        <v>44925</v>
      </c>
      <c r="B1101" s="219">
        <v>25</v>
      </c>
      <c r="C1101" s="142">
        <f t="shared" ref="C1101" si="2215">+B1101+C1100</f>
        <v>29202</v>
      </c>
      <c r="D1101" s="261">
        <f t="shared" ref="D1101" si="2216">+C1101-F1101</f>
        <v>406</v>
      </c>
      <c r="E1101" s="135">
        <v>0</v>
      </c>
      <c r="F1101" s="135">
        <v>28796</v>
      </c>
      <c r="G1101" s="135">
        <v>0</v>
      </c>
      <c r="H1101" s="123"/>
      <c r="I1101" s="135">
        <v>0</v>
      </c>
      <c r="J1101" s="123"/>
      <c r="K1101" s="41">
        <v>0</v>
      </c>
      <c r="L1101" s="134"/>
      <c r="M1101" s="219"/>
      <c r="N1101" s="123"/>
      <c r="O1101" s="123"/>
      <c r="P1101" s="135"/>
      <c r="Q1101" s="135"/>
      <c r="R1101" s="123"/>
      <c r="S1101" s="123"/>
      <c r="T1101" s="135"/>
      <c r="U1101" s="135"/>
      <c r="V1101" s="123"/>
      <c r="W1101" s="41"/>
      <c r="X1101" s="136"/>
      <c r="Y1101" s="4">
        <f t="shared" si="1835"/>
        <v>913</v>
      </c>
      <c r="Z1101" s="74">
        <f t="shared" ref="Z1101" si="2217">+A1101</f>
        <v>44925</v>
      </c>
      <c r="AA1101" s="210">
        <f t="shared" si="2101"/>
        <v>9335320</v>
      </c>
      <c r="AB1101" s="210">
        <f t="shared" si="2096"/>
        <v>127630</v>
      </c>
      <c r="AC1101" s="211">
        <f t="shared" si="2097"/>
        <v>27008</v>
      </c>
      <c r="AD1101" s="170">
        <f t="shared" ref="AD1101" si="2218">+AF1101-AF1100</f>
        <v>2598</v>
      </c>
      <c r="AE1101" s="222">
        <f t="shared" ref="AE1101" si="2219">+AE1100+AD1101</f>
        <v>510118</v>
      </c>
      <c r="AF1101" s="143">
        <v>511323</v>
      </c>
      <c r="AG1101" s="171">
        <f t="shared" ref="AG1101" si="2220">+AH1101-AH1100</f>
        <v>678</v>
      </c>
      <c r="AH1101" s="143">
        <v>111789</v>
      </c>
      <c r="AI1101" s="171">
        <f t="shared" ref="AI1101" si="2221">+AJ1101-AJ1100</f>
        <v>72</v>
      </c>
      <c r="AJ1101" s="172">
        <v>11755</v>
      </c>
      <c r="AK1101" s="173">
        <f t="shared" ref="AK1101" si="2222">+AL1101-AL1100</f>
        <v>145</v>
      </c>
      <c r="AL1101" s="143">
        <v>2377</v>
      </c>
      <c r="AM1101" s="173">
        <f t="shared" ref="AM1101" si="2223">+AN1101-AN1100</f>
        <v>134</v>
      </c>
      <c r="AN1101" s="143">
        <v>2099</v>
      </c>
      <c r="AO1101" s="171">
        <f t="shared" ref="AO1101" si="2224">+AP1101-AP1100</f>
        <v>5</v>
      </c>
      <c r="AP1101" s="174">
        <v>38</v>
      </c>
      <c r="AQ1101" s="173">
        <f t="shared" ref="AQ1101" si="2225">+AR1101-AR1100</f>
        <v>27408</v>
      </c>
      <c r="AR1101" s="143">
        <v>8821620</v>
      </c>
      <c r="AS1101" s="171">
        <f t="shared" ref="AS1101" si="2226">+AT1101-AT1100</f>
        <v>0</v>
      </c>
      <c r="AT1101" s="143">
        <v>13742</v>
      </c>
      <c r="AU1101" s="171">
        <f t="shared" ref="AU1101:AU1102" si="2227">+AV1101-AV1100</f>
        <v>34</v>
      </c>
      <c r="AV1101" s="175">
        <v>15215</v>
      </c>
      <c r="AW1101" s="217">
        <f t="shared" si="1836"/>
        <v>940</v>
      </c>
      <c r="AX1101" s="216">
        <f t="shared" ref="AX1101" si="2228">+A1101</f>
        <v>44925</v>
      </c>
      <c r="AY1101" s="5">
        <v>1235</v>
      </c>
      <c r="AZ1101" s="217">
        <f t="shared" ref="AZ1101" si="2229">+AZ1100+AY1101</f>
        <v>33292</v>
      </c>
      <c r="BA1101" s="217">
        <f t="shared" si="1840"/>
        <v>482</v>
      </c>
      <c r="BB1101" s="119">
        <v>13</v>
      </c>
      <c r="BC1101" s="26">
        <f t="shared" ref="BC1101" si="2230">+BC1100+BB1101</f>
        <v>2701</v>
      </c>
      <c r="BD1101" s="217">
        <f t="shared" si="1842"/>
        <v>517</v>
      </c>
      <c r="BE1101" s="209">
        <f t="shared" ref="BE1101" si="2231">+Z1101</f>
        <v>44925</v>
      </c>
      <c r="BF1101" s="120">
        <f t="shared" ref="BF1101" si="2232">+B1101</f>
        <v>25</v>
      </c>
      <c r="BG1101" s="120">
        <f t="shared" ref="BG1101" si="2233">+BI1101</f>
        <v>29202</v>
      </c>
      <c r="BH1101" s="209">
        <f t="shared" ref="BH1101" si="2234">+A1101</f>
        <v>44925</v>
      </c>
      <c r="BI1101" s="120">
        <f t="shared" ref="BI1101" si="2235">+C1101</f>
        <v>29202</v>
      </c>
      <c r="BJ1101" s="1">
        <f t="shared" ref="BJ1101" si="2236">+BE1101</f>
        <v>44925</v>
      </c>
      <c r="BK1101">
        <f t="shared" ref="BK1101" si="2237">+BM1101-BL1101</f>
        <v>0</v>
      </c>
      <c r="BL1101">
        <f t="shared" ref="BL1101" si="2238">+M1101</f>
        <v>0</v>
      </c>
      <c r="BM1101">
        <f t="shared" ref="BM1101" si="2239">+L1101</f>
        <v>0</v>
      </c>
      <c r="BN1101" s="1">
        <f t="shared" ref="BN1101" si="2240">+BJ1101</f>
        <v>44925</v>
      </c>
      <c r="BO1101">
        <f t="shared" ref="BO1101" si="2241">+BO1097+BM1101</f>
        <v>407709</v>
      </c>
      <c r="BP1101">
        <f t="shared" ref="BP1101" si="2242">+BP1097+BL1101</f>
        <v>13821</v>
      </c>
      <c r="BQ1101" s="167">
        <f t="shared" ref="BQ1101" si="2243">+A1101</f>
        <v>44925</v>
      </c>
      <c r="BR1101">
        <f t="shared" ref="BR1101" si="2244">+AF1101</f>
        <v>511323</v>
      </c>
      <c r="BS1101">
        <f t="shared" ref="BS1101" si="2245">+AH1101</f>
        <v>111789</v>
      </c>
      <c r="BT1101">
        <f t="shared" ref="BT1101" si="2246">+AJ1101</f>
        <v>11755</v>
      </c>
      <c r="BU1101">
        <v>15</v>
      </c>
      <c r="BV1101">
        <f t="shared" ref="BV1101" si="2247">+AD1101</f>
        <v>2598</v>
      </c>
      <c r="BW1101">
        <f t="shared" ref="BW1101" si="2248">+BW1097+BV1101</f>
        <v>121267</v>
      </c>
      <c r="BX1101" s="167">
        <f t="shared" ref="BX1101" si="2249">+A1101</f>
        <v>44925</v>
      </c>
      <c r="BY1101">
        <f t="shared" ref="BY1101" si="2250">+AL1101</f>
        <v>2377</v>
      </c>
      <c r="BZ1101">
        <f t="shared" ref="BZ1101" si="2251">+AN1101</f>
        <v>2099</v>
      </c>
      <c r="CA1101">
        <f t="shared" ref="CA1101" si="2252">+AP1101</f>
        <v>38</v>
      </c>
      <c r="CB1101" s="167">
        <f t="shared" ref="CB1101" si="2253">+A1101</f>
        <v>44925</v>
      </c>
      <c r="CC1101">
        <f t="shared" ref="CC1101" si="2254">+AR1101</f>
        <v>8821620</v>
      </c>
      <c r="CD1101">
        <f t="shared" ref="CD1101" si="2255">+AT1101</f>
        <v>13742</v>
      </c>
      <c r="CE1101">
        <f t="shared" ref="CE1101" si="2256">+AV1101</f>
        <v>15215</v>
      </c>
      <c r="CF1101" s="167">
        <f t="shared" ref="CF1101" si="2257">+A1101</f>
        <v>44925</v>
      </c>
      <c r="CG1101">
        <f t="shared" ref="CG1101" si="2258">+AQ1101</f>
        <v>27408</v>
      </c>
      <c r="CH1101">
        <f t="shared" ref="CH1101" si="2259">+AU1101</f>
        <v>34</v>
      </c>
      <c r="CI1101" s="167">
        <f t="shared" ref="CI1101" si="2260">+A1101</f>
        <v>44925</v>
      </c>
      <c r="CJ1101">
        <f t="shared" ref="CJ1101" si="2261">+AD1101</f>
        <v>2598</v>
      </c>
      <c r="CK1101">
        <f t="shared" ref="CK1101" si="2262">+AG1101</f>
        <v>678</v>
      </c>
      <c r="CL1101" s="167">
        <f t="shared" ref="CL1101" si="2263">+A1101</f>
        <v>44925</v>
      </c>
      <c r="CM1101">
        <f t="shared" ref="CM1101" si="2264">+AI1101</f>
        <v>72</v>
      </c>
      <c r="CN1101" s="1">
        <f t="shared" ref="CN1101" si="2265">+Z1101</f>
        <v>44925</v>
      </c>
      <c r="CO1101" s="253">
        <f t="shared" ref="CO1101" si="2266">+AD1101</f>
        <v>2598</v>
      </c>
      <c r="CP1101" s="1">
        <f t="shared" ref="CP1101" si="2267">+Z1101</f>
        <v>44925</v>
      </c>
      <c r="CQ1101" s="254">
        <f t="shared" ref="CQ1101" si="2268">+AI1101</f>
        <v>72</v>
      </c>
      <c r="CR1101" s="167">
        <f t="shared" ref="CR1101" si="2269">+A1101</f>
        <v>44925</v>
      </c>
      <c r="CS1101">
        <f t="shared" ref="CS1101" si="2270">+AQ1101</f>
        <v>27408</v>
      </c>
      <c r="CT1101">
        <f t="shared" ref="CT1101" si="2271">+AU1101</f>
        <v>34</v>
      </c>
      <c r="CU1101">
        <f t="shared" ref="CU1101" si="2272">+AS1101</f>
        <v>0</v>
      </c>
    </row>
    <row r="1102" spans="1:99" ht="18" customHeight="1" x14ac:dyDescent="0.55000000000000004">
      <c r="A1102" s="167">
        <v>44926</v>
      </c>
      <c r="B1102" s="219">
        <v>36</v>
      </c>
      <c r="C1102" s="142">
        <f t="shared" ref="C1102" si="2273">+B1102+C1101</f>
        <v>29238</v>
      </c>
      <c r="D1102" s="261">
        <f t="shared" ref="D1102" si="2274">+C1102-F1102</f>
        <v>408</v>
      </c>
      <c r="E1102" s="135">
        <v>0</v>
      </c>
      <c r="F1102" s="135">
        <v>28830</v>
      </c>
      <c r="G1102" s="135">
        <v>0</v>
      </c>
      <c r="H1102" s="123"/>
      <c r="I1102" s="135">
        <v>0</v>
      </c>
      <c r="J1102" s="123"/>
      <c r="K1102" s="41">
        <v>0</v>
      </c>
      <c r="L1102" s="134"/>
      <c r="M1102" s="219"/>
      <c r="N1102" s="123"/>
      <c r="O1102" s="123"/>
      <c r="P1102" s="135"/>
      <c r="Q1102" s="135"/>
      <c r="R1102" s="123"/>
      <c r="S1102" s="123"/>
      <c r="T1102" s="135"/>
      <c r="U1102" s="135"/>
      <c r="V1102" s="123"/>
      <c r="W1102" s="41"/>
      <c r="X1102" s="136"/>
      <c r="Y1102" s="4">
        <f t="shared" si="1835"/>
        <v>914</v>
      </c>
      <c r="Z1102" s="74">
        <f t="shared" ref="Z1102" si="2275">+A1102</f>
        <v>44926</v>
      </c>
      <c r="AA1102" s="210">
        <f t="shared" si="2101"/>
        <v>9363400</v>
      </c>
      <c r="AB1102" s="210">
        <f t="shared" si="2096"/>
        <v>128414</v>
      </c>
      <c r="AC1102" s="211">
        <f t="shared" si="2097"/>
        <v>27105</v>
      </c>
      <c r="AD1102" s="170">
        <f t="shared" ref="AD1102" si="2276">+AF1102-AF1101</f>
        <v>2216</v>
      </c>
      <c r="AE1102" s="222">
        <f t="shared" ref="AE1102" si="2277">+AE1101+AD1102</f>
        <v>512334</v>
      </c>
      <c r="AF1102" s="143">
        <v>513539</v>
      </c>
      <c r="AG1102" s="171">
        <f t="shared" ref="AG1102" si="2278">+AH1102-AH1101</f>
        <v>676</v>
      </c>
      <c r="AH1102" s="143">
        <v>112465</v>
      </c>
      <c r="AI1102" s="171">
        <f t="shared" ref="AI1102" si="2279">+AJ1102-AJ1101</f>
        <v>52</v>
      </c>
      <c r="AJ1102" s="172">
        <v>11807</v>
      </c>
      <c r="AK1102" s="173">
        <f t="shared" ref="AK1102" si="2280">+AL1102-AL1101</f>
        <v>124</v>
      </c>
      <c r="AL1102" s="143">
        <v>2501</v>
      </c>
      <c r="AM1102" s="173">
        <f t="shared" ref="AM1102" si="2281">+AN1102-AN1101</f>
        <v>108</v>
      </c>
      <c r="AN1102" s="143">
        <v>2207</v>
      </c>
      <c r="AO1102" s="171">
        <f t="shared" ref="AO1102" si="2282">+AP1102-AP1101</f>
        <v>7</v>
      </c>
      <c r="AP1102" s="174">
        <v>45</v>
      </c>
      <c r="AQ1102" s="173">
        <f t="shared" ref="AQ1102" si="2283">+AR1102-AR1101</f>
        <v>25740</v>
      </c>
      <c r="AR1102" s="143">
        <v>8847360</v>
      </c>
      <c r="AS1102" s="171">
        <f t="shared" ref="AS1102" si="2284">+AT1102-AT1101</f>
        <v>0</v>
      </c>
      <c r="AT1102" s="143">
        <v>13742</v>
      </c>
      <c r="AU1102" s="171">
        <f t="shared" si="2227"/>
        <v>38</v>
      </c>
      <c r="AV1102" s="175">
        <v>15253</v>
      </c>
      <c r="AW1102" s="217">
        <f t="shared" si="1836"/>
        <v>941</v>
      </c>
      <c r="AX1102" s="216">
        <f t="shared" ref="AX1102" si="2285">+A1102</f>
        <v>44926</v>
      </c>
      <c r="AY1102" s="5">
        <v>718</v>
      </c>
      <c r="AZ1102" s="217">
        <f t="shared" ref="AZ1102" si="2286">+AZ1101+AY1102</f>
        <v>34010</v>
      </c>
      <c r="BA1102" s="217">
        <f t="shared" si="1840"/>
        <v>483</v>
      </c>
      <c r="BB1102" s="119">
        <v>13</v>
      </c>
      <c r="BC1102" s="26">
        <f t="shared" ref="BC1102" si="2287">+BC1101+BB1102</f>
        <v>2714</v>
      </c>
      <c r="BD1102" s="217">
        <f t="shared" si="1842"/>
        <v>518</v>
      </c>
      <c r="BE1102" s="209">
        <f t="shared" ref="BE1102" si="2288">+Z1102</f>
        <v>44926</v>
      </c>
      <c r="BF1102" s="120">
        <f t="shared" ref="BF1102" si="2289">+B1102</f>
        <v>36</v>
      </c>
      <c r="BG1102" s="120">
        <f t="shared" ref="BG1102" si="2290">+BI1102</f>
        <v>29238</v>
      </c>
      <c r="BH1102" s="209">
        <f t="shared" ref="BH1102" si="2291">+A1102</f>
        <v>44926</v>
      </c>
      <c r="BI1102" s="120">
        <f t="shared" ref="BI1102" si="2292">+C1102</f>
        <v>29238</v>
      </c>
      <c r="BJ1102" s="1">
        <f t="shared" ref="BJ1102" si="2293">+BE1102</f>
        <v>44926</v>
      </c>
      <c r="BK1102">
        <f t="shared" ref="BK1102" si="2294">+BM1102-BL1102</f>
        <v>0</v>
      </c>
      <c r="BL1102">
        <f t="shared" ref="BL1102" si="2295">+M1102</f>
        <v>0</v>
      </c>
      <c r="BM1102">
        <f t="shared" ref="BM1102" si="2296">+L1102</f>
        <v>0</v>
      </c>
      <c r="BN1102" s="1">
        <f t="shared" ref="BN1102" si="2297">+BJ1102</f>
        <v>44926</v>
      </c>
      <c r="BO1102">
        <f t="shared" ref="BO1102" si="2298">+BO1098+BM1102</f>
        <v>399078</v>
      </c>
      <c r="BP1102">
        <f t="shared" ref="BP1102" si="2299">+BP1098+BL1102</f>
        <v>14223</v>
      </c>
      <c r="BQ1102" s="167">
        <f t="shared" ref="BQ1102" si="2300">+A1102</f>
        <v>44926</v>
      </c>
      <c r="BR1102">
        <f t="shared" ref="BR1102" si="2301">+AF1102</f>
        <v>513539</v>
      </c>
      <c r="BS1102">
        <f t="shared" ref="BS1102" si="2302">+AH1102</f>
        <v>112465</v>
      </c>
      <c r="BT1102">
        <f t="shared" ref="BT1102" si="2303">+AJ1102</f>
        <v>11807</v>
      </c>
      <c r="BU1102">
        <v>15</v>
      </c>
      <c r="BV1102">
        <f t="shared" ref="BV1102" si="2304">+AD1102</f>
        <v>2216</v>
      </c>
      <c r="BW1102">
        <f t="shared" ref="BW1102" si="2305">+BW1098+BV1102</f>
        <v>134089</v>
      </c>
      <c r="BX1102" s="167">
        <f t="shared" ref="BX1102" si="2306">+A1102</f>
        <v>44926</v>
      </c>
      <c r="BY1102">
        <f t="shared" ref="BY1102" si="2307">+AL1102</f>
        <v>2501</v>
      </c>
      <c r="BZ1102">
        <f t="shared" ref="BZ1102" si="2308">+AN1102</f>
        <v>2207</v>
      </c>
      <c r="CA1102">
        <f t="shared" ref="CA1102" si="2309">+AP1102</f>
        <v>45</v>
      </c>
      <c r="CB1102" s="167">
        <f t="shared" ref="CB1102" si="2310">+A1102</f>
        <v>44926</v>
      </c>
      <c r="CC1102">
        <f t="shared" ref="CC1102" si="2311">+AR1102</f>
        <v>8847360</v>
      </c>
      <c r="CD1102">
        <f t="shared" ref="CD1102" si="2312">+AT1102</f>
        <v>13742</v>
      </c>
      <c r="CE1102">
        <f t="shared" ref="CE1102" si="2313">+AV1102</f>
        <v>15253</v>
      </c>
      <c r="CF1102" s="167">
        <f t="shared" ref="CF1102" si="2314">+A1102</f>
        <v>44926</v>
      </c>
      <c r="CG1102">
        <f t="shared" ref="CG1102" si="2315">+AQ1102</f>
        <v>25740</v>
      </c>
      <c r="CH1102">
        <f t="shared" ref="CH1102" si="2316">+AU1102</f>
        <v>38</v>
      </c>
      <c r="CI1102" s="167">
        <f t="shared" ref="CI1102" si="2317">+A1102</f>
        <v>44926</v>
      </c>
      <c r="CJ1102">
        <f t="shared" ref="CJ1102" si="2318">+AD1102</f>
        <v>2216</v>
      </c>
      <c r="CK1102">
        <f t="shared" ref="CK1102" si="2319">+AG1102</f>
        <v>676</v>
      </c>
      <c r="CL1102" s="167">
        <f t="shared" ref="CL1102" si="2320">+A1102</f>
        <v>44926</v>
      </c>
      <c r="CM1102">
        <f t="shared" ref="CM1102" si="2321">+AI1102</f>
        <v>52</v>
      </c>
      <c r="CN1102" s="1">
        <f t="shared" ref="CN1102" si="2322">+Z1102</f>
        <v>44926</v>
      </c>
      <c r="CO1102" s="253">
        <f t="shared" ref="CO1102" si="2323">+AD1102</f>
        <v>2216</v>
      </c>
      <c r="CP1102" s="1">
        <f t="shared" ref="CP1102" si="2324">+Z1102</f>
        <v>44926</v>
      </c>
      <c r="CQ1102" s="254">
        <f t="shared" ref="CQ1102" si="2325">+AI1102</f>
        <v>52</v>
      </c>
      <c r="CR1102" s="167">
        <f t="shared" ref="CR1102" si="2326">+A1102</f>
        <v>44926</v>
      </c>
      <c r="CS1102">
        <f t="shared" ref="CS1102" si="2327">+AQ1102</f>
        <v>25740</v>
      </c>
      <c r="CT1102">
        <f t="shared" ref="CT1102" si="2328">+AU1102</f>
        <v>38</v>
      </c>
      <c r="CU1102">
        <f t="shared" ref="CU1102" si="2329">+AS1102</f>
        <v>0</v>
      </c>
    </row>
    <row r="1103" spans="1:99" ht="18" customHeight="1" x14ac:dyDescent="0.55000000000000004">
      <c r="A1103" s="167">
        <v>44927</v>
      </c>
      <c r="B1103" s="219">
        <v>24</v>
      </c>
      <c r="C1103" s="142">
        <f t="shared" ref="C1103" si="2330">+B1103+C1102</f>
        <v>29262</v>
      </c>
      <c r="D1103" s="261">
        <f t="shared" ref="D1103" si="2331">+C1103-F1103</f>
        <v>404</v>
      </c>
      <c r="E1103" s="135">
        <v>0</v>
      </c>
      <c r="F1103" s="135">
        <v>28858</v>
      </c>
      <c r="G1103" s="135">
        <v>0</v>
      </c>
      <c r="H1103" s="123"/>
      <c r="I1103" s="135">
        <v>0</v>
      </c>
      <c r="J1103" s="123"/>
      <c r="K1103" s="41">
        <v>0</v>
      </c>
      <c r="L1103" s="134"/>
      <c r="M1103" s="219"/>
      <c r="N1103" s="123"/>
      <c r="O1103" s="123"/>
      <c r="P1103" s="135"/>
      <c r="Q1103" s="135"/>
      <c r="R1103" s="123"/>
      <c r="S1103" s="123"/>
      <c r="T1103" s="135"/>
      <c r="U1103" s="135"/>
      <c r="V1103" s="123"/>
      <c r="W1103" s="41"/>
      <c r="X1103" s="136"/>
      <c r="Y1103" s="4">
        <f t="shared" si="1835"/>
        <v>915</v>
      </c>
      <c r="Z1103" s="74">
        <f t="shared" ref="Z1103" si="2332">+A1103</f>
        <v>44927</v>
      </c>
      <c r="AA1103" s="210">
        <f t="shared" si="2101"/>
        <v>9390533</v>
      </c>
      <c r="AB1103" s="210">
        <f t="shared" si="2096"/>
        <v>129097</v>
      </c>
      <c r="AC1103" s="211">
        <f t="shared" si="2097"/>
        <v>27189</v>
      </c>
      <c r="AD1103" s="170">
        <f t="shared" ref="AD1103" si="2333">+AF1103-AF1102</f>
        <v>1633</v>
      </c>
      <c r="AE1103" s="222">
        <f t="shared" ref="AE1103" si="2334">+AE1102+AD1103</f>
        <v>513967</v>
      </c>
      <c r="AF1103" s="143">
        <v>515172</v>
      </c>
      <c r="AG1103" s="171">
        <f t="shared" ref="AG1103" si="2335">+AH1103-AH1102</f>
        <v>596</v>
      </c>
      <c r="AH1103" s="143">
        <v>113061</v>
      </c>
      <c r="AI1103" s="171">
        <f t="shared" ref="AI1103" si="2336">+AJ1103-AJ1102</f>
        <v>62</v>
      </c>
      <c r="AJ1103" s="172">
        <v>11869</v>
      </c>
      <c r="AK1103" s="173">
        <f t="shared" ref="AK1103" si="2337">+AL1103-AL1102</f>
        <v>114</v>
      </c>
      <c r="AL1103" s="143">
        <v>2615</v>
      </c>
      <c r="AM1103" s="173">
        <f t="shared" ref="AM1103" si="2338">+AN1103-AN1102</f>
        <v>87</v>
      </c>
      <c r="AN1103" s="143">
        <v>2294</v>
      </c>
      <c r="AO1103" s="171">
        <f t="shared" ref="AO1103" si="2339">+AP1103-AP1102</f>
        <v>2</v>
      </c>
      <c r="AP1103" s="174">
        <v>47</v>
      </c>
      <c r="AQ1103" s="173">
        <f t="shared" ref="AQ1103" si="2340">+AR1103-AR1102</f>
        <v>25386</v>
      </c>
      <c r="AR1103" s="143">
        <v>8872746</v>
      </c>
      <c r="AS1103" s="171">
        <f t="shared" ref="AS1103" si="2341">+AT1103-AT1102</f>
        <v>0</v>
      </c>
      <c r="AT1103" s="143">
        <v>13742</v>
      </c>
      <c r="AU1103" s="171">
        <f t="shared" ref="AU1103" si="2342">+AV1103-AV1102</f>
        <v>20</v>
      </c>
      <c r="AV1103" s="175">
        <v>15273</v>
      </c>
      <c r="AW1103" s="217">
        <f t="shared" si="1836"/>
        <v>942</v>
      </c>
      <c r="AX1103" s="216">
        <f t="shared" ref="AX1103" si="2343">+A1103</f>
        <v>44927</v>
      </c>
      <c r="AY1103" s="5">
        <v>440</v>
      </c>
      <c r="AZ1103" s="217">
        <f t="shared" ref="AZ1103" si="2344">+AZ1102+AY1103</f>
        <v>34450</v>
      </c>
      <c r="BA1103" s="217">
        <f t="shared" si="1840"/>
        <v>481</v>
      </c>
      <c r="BB1103" s="119">
        <v>11</v>
      </c>
      <c r="BC1103" s="26">
        <f t="shared" ref="BC1103" si="2345">+BC1102+BB1103</f>
        <v>2725</v>
      </c>
      <c r="BD1103" s="217">
        <f t="shared" si="1842"/>
        <v>516</v>
      </c>
      <c r="BE1103" s="209">
        <f t="shared" ref="BE1103" si="2346">+Z1103</f>
        <v>44927</v>
      </c>
      <c r="BF1103" s="120">
        <f t="shared" ref="BF1103:BF1104" si="2347">+B1103</f>
        <v>24</v>
      </c>
      <c r="BG1103" s="120">
        <f t="shared" ref="BG1103" si="2348">+BI1103</f>
        <v>29262</v>
      </c>
      <c r="BH1103" s="209">
        <f t="shared" ref="BH1103" si="2349">+A1103</f>
        <v>44927</v>
      </c>
      <c r="BI1103" s="120">
        <f t="shared" ref="BI1103" si="2350">+C1103</f>
        <v>29262</v>
      </c>
      <c r="BJ1103" s="1">
        <f t="shared" ref="BJ1103" si="2351">+BE1103</f>
        <v>44927</v>
      </c>
      <c r="BK1103">
        <f t="shared" ref="BK1103" si="2352">+BM1103-BL1103</f>
        <v>0</v>
      </c>
      <c r="BL1103">
        <f t="shared" ref="BL1103" si="2353">+M1103</f>
        <v>0</v>
      </c>
      <c r="BM1103">
        <f t="shared" ref="BM1103" si="2354">+L1103</f>
        <v>0</v>
      </c>
      <c r="BN1103" s="1">
        <f t="shared" ref="BN1103" si="2355">+BJ1103</f>
        <v>44927</v>
      </c>
      <c r="BO1103">
        <f t="shared" ref="BO1103" si="2356">+BO1099+BM1103</f>
        <v>404234</v>
      </c>
      <c r="BP1103">
        <f t="shared" ref="BP1103" si="2357">+BP1099+BL1103</f>
        <v>14271</v>
      </c>
      <c r="BQ1103" s="167">
        <f t="shared" ref="BQ1103" si="2358">+A1103</f>
        <v>44927</v>
      </c>
      <c r="BR1103">
        <f t="shared" ref="BR1103:BR1104" si="2359">+AF1103</f>
        <v>515172</v>
      </c>
      <c r="BS1103">
        <f t="shared" ref="BS1103:BS1104" si="2360">+AH1103</f>
        <v>113061</v>
      </c>
      <c r="BT1103">
        <f t="shared" ref="BT1103:BT1104" si="2361">+AJ1103</f>
        <v>11869</v>
      </c>
      <c r="BU1103">
        <v>15</v>
      </c>
      <c r="BV1103">
        <f t="shared" ref="BV1103" si="2362">+AD1103</f>
        <v>1633</v>
      </c>
      <c r="BW1103">
        <f t="shared" ref="BW1103" si="2363">+BW1099+BV1103</f>
        <v>119830</v>
      </c>
      <c r="BX1103" s="167">
        <f t="shared" ref="BX1103" si="2364">+A1103</f>
        <v>44927</v>
      </c>
      <c r="BY1103">
        <f t="shared" ref="BY1103:BY1104" si="2365">+AL1103</f>
        <v>2615</v>
      </c>
      <c r="BZ1103">
        <f t="shared" ref="BZ1103:BZ1104" si="2366">+AN1103</f>
        <v>2294</v>
      </c>
      <c r="CA1103">
        <f t="shared" ref="CA1103:CA1104" si="2367">+AP1103</f>
        <v>47</v>
      </c>
      <c r="CB1103" s="167">
        <f t="shared" ref="CB1103" si="2368">+A1103</f>
        <v>44927</v>
      </c>
      <c r="CC1103">
        <f t="shared" ref="CC1103:CC1104" si="2369">+AR1103</f>
        <v>8872746</v>
      </c>
      <c r="CD1103">
        <f t="shared" ref="CD1103" si="2370">+AT1103</f>
        <v>13742</v>
      </c>
      <c r="CE1103">
        <f t="shared" ref="CE1103:CE1104" si="2371">+AV1103</f>
        <v>15273</v>
      </c>
      <c r="CF1103" s="167">
        <f t="shared" ref="CF1103" si="2372">+A1103</f>
        <v>44927</v>
      </c>
      <c r="CG1103">
        <f t="shared" ref="CG1103" si="2373">+AQ1103</f>
        <v>25386</v>
      </c>
      <c r="CH1103">
        <f t="shared" ref="CH1103" si="2374">+AU1103</f>
        <v>20</v>
      </c>
      <c r="CI1103" s="167">
        <f t="shared" ref="CI1103" si="2375">+A1103</f>
        <v>44927</v>
      </c>
      <c r="CJ1103">
        <f t="shared" ref="CJ1103" si="2376">+AD1103</f>
        <v>1633</v>
      </c>
      <c r="CK1103">
        <f t="shared" ref="CK1103" si="2377">+AG1103</f>
        <v>596</v>
      </c>
      <c r="CL1103" s="167">
        <f t="shared" ref="CL1103" si="2378">+A1103</f>
        <v>44927</v>
      </c>
      <c r="CM1103">
        <f t="shared" ref="CM1103" si="2379">+AI1103</f>
        <v>62</v>
      </c>
      <c r="CN1103" s="1">
        <f t="shared" ref="CN1103" si="2380">+Z1103</f>
        <v>44927</v>
      </c>
      <c r="CO1103" s="253">
        <f t="shared" ref="CO1103" si="2381">+AD1103</f>
        <v>1633</v>
      </c>
      <c r="CP1103" s="1">
        <f t="shared" ref="CP1103" si="2382">+Z1103</f>
        <v>44927</v>
      </c>
      <c r="CQ1103" s="254">
        <f t="shared" ref="CQ1103" si="2383">+AI1103</f>
        <v>62</v>
      </c>
      <c r="CR1103" s="167">
        <f t="shared" ref="CR1103" si="2384">+A1103</f>
        <v>44927</v>
      </c>
      <c r="CS1103">
        <f t="shared" ref="CS1103" si="2385">+AQ1103</f>
        <v>25386</v>
      </c>
      <c r="CT1103">
        <f t="shared" ref="CT1103" si="2386">+AU1103</f>
        <v>20</v>
      </c>
      <c r="CU1103">
        <f t="shared" ref="CU1103" si="2387">+AS1103</f>
        <v>0</v>
      </c>
    </row>
    <row r="1104" spans="1:99" ht="18" customHeight="1" x14ac:dyDescent="0.55000000000000004">
      <c r="A1104" s="167">
        <v>44928</v>
      </c>
      <c r="B1104" s="219">
        <v>29</v>
      </c>
      <c r="C1104" s="142">
        <f t="shared" ref="C1104" si="2388">+B1104+C1103</f>
        <v>29291</v>
      </c>
      <c r="D1104" s="261">
        <f t="shared" ref="D1104" si="2389">+C1104-F1104</f>
        <v>398</v>
      </c>
      <c r="E1104" s="135">
        <v>0</v>
      </c>
      <c r="F1104" s="135">
        <v>28893</v>
      </c>
      <c r="G1104" s="135">
        <v>0</v>
      </c>
      <c r="H1104" s="123"/>
      <c r="I1104" s="135">
        <v>0</v>
      </c>
      <c r="J1104" s="123"/>
      <c r="K1104" s="41">
        <v>0</v>
      </c>
      <c r="L1104" s="134"/>
      <c r="M1104" s="219"/>
      <c r="N1104" s="123"/>
      <c r="O1104" s="123"/>
      <c r="P1104" s="135"/>
      <c r="Q1104" s="135"/>
      <c r="R1104" s="123"/>
      <c r="S1104" s="123"/>
      <c r="T1104" s="135"/>
      <c r="U1104" s="135"/>
      <c r="V1104" s="123"/>
      <c r="W1104" s="41"/>
      <c r="X1104" s="136"/>
      <c r="Y1104" s="4">
        <f t="shared" si="1835"/>
        <v>916</v>
      </c>
      <c r="Z1104" s="74">
        <f t="shared" ref="Z1104" si="2390">+A1104</f>
        <v>44928</v>
      </c>
      <c r="AA1104" s="210">
        <f t="shared" si="2101"/>
        <v>9408534</v>
      </c>
      <c r="AB1104" s="210">
        <f t="shared" si="2096"/>
        <v>129635</v>
      </c>
      <c r="AC1104" s="211">
        <f t="shared" si="2097"/>
        <v>27294</v>
      </c>
      <c r="AD1104" s="170">
        <f t="shared" ref="AD1104" si="2391">+AF1104-AF1103</f>
        <v>1323</v>
      </c>
      <c r="AE1104" s="222">
        <f t="shared" ref="AE1104" si="2392">+AE1103+AD1104</f>
        <v>515290</v>
      </c>
      <c r="AF1104" s="143">
        <v>516495</v>
      </c>
      <c r="AG1104" s="171">
        <f t="shared" ref="AG1104" si="2393">+AH1104-AH1103</f>
        <v>424</v>
      </c>
      <c r="AH1104" s="143">
        <v>113485</v>
      </c>
      <c r="AI1104" s="171">
        <f t="shared" ref="AI1104" si="2394">+AJ1104-AJ1103</f>
        <v>74</v>
      </c>
      <c r="AJ1104" s="172">
        <v>11943</v>
      </c>
      <c r="AK1104" s="173">
        <f t="shared" ref="AK1104" si="2395">+AL1104-AL1103</f>
        <v>78</v>
      </c>
      <c r="AL1104" s="143">
        <v>2693</v>
      </c>
      <c r="AM1104" s="173">
        <f t="shared" ref="AM1104" si="2396">+AN1104-AN1103</f>
        <v>114</v>
      </c>
      <c r="AN1104" s="143">
        <v>2408</v>
      </c>
      <c r="AO1104" s="171">
        <f t="shared" ref="AO1104" si="2397">+AP1104-AP1103</f>
        <v>5</v>
      </c>
      <c r="AP1104" s="174">
        <v>52</v>
      </c>
      <c r="AQ1104" s="173">
        <f t="shared" ref="AQ1104" si="2398">+AR1104-AR1103</f>
        <v>16600</v>
      </c>
      <c r="AR1104" s="143">
        <v>8889346</v>
      </c>
      <c r="AS1104" s="171">
        <f t="shared" ref="AS1104" si="2399">+AT1104-AT1103</f>
        <v>0</v>
      </c>
      <c r="AT1104" s="143">
        <v>13742</v>
      </c>
      <c r="AU1104" s="171">
        <f t="shared" ref="AU1104" si="2400">+AV1104-AV1103</f>
        <v>26</v>
      </c>
      <c r="AV1104" s="175">
        <v>15299</v>
      </c>
      <c r="AW1104" s="217">
        <f t="shared" si="1836"/>
        <v>943</v>
      </c>
      <c r="AX1104" s="216">
        <f t="shared" ref="AX1104" si="2401">+A1104</f>
        <v>44928</v>
      </c>
      <c r="AY1104" s="5">
        <v>411</v>
      </c>
      <c r="AZ1104" s="217">
        <f t="shared" ref="AZ1104" si="2402">+AZ1103+AY1104</f>
        <v>34861</v>
      </c>
      <c r="BA1104" s="217">
        <f t="shared" si="1840"/>
        <v>482</v>
      </c>
      <c r="BB1104" s="119">
        <v>13</v>
      </c>
      <c r="BC1104" s="26">
        <f t="shared" ref="BC1104" si="2403">+BC1103+BB1104</f>
        <v>2738</v>
      </c>
      <c r="BD1104" s="217">
        <f t="shared" si="1842"/>
        <v>517</v>
      </c>
      <c r="BE1104" s="209">
        <f t="shared" ref="BE1104" si="2404">+Z1104</f>
        <v>44928</v>
      </c>
      <c r="BF1104" s="120">
        <f t="shared" ref="BF1104" si="2405">+B1104</f>
        <v>29</v>
      </c>
      <c r="BG1104" s="120">
        <f t="shared" ref="BG1104" si="2406">+BI1104</f>
        <v>29291</v>
      </c>
      <c r="BH1104" s="209">
        <f t="shared" ref="BH1104" si="2407">+A1104</f>
        <v>44928</v>
      </c>
      <c r="BI1104" s="120">
        <f t="shared" ref="BI1104" si="2408">+C1104</f>
        <v>29291</v>
      </c>
      <c r="BJ1104" s="1">
        <f t="shared" ref="BJ1104" si="2409">+BE1104</f>
        <v>44928</v>
      </c>
      <c r="BK1104">
        <f t="shared" ref="BK1104" si="2410">+BM1104-BL1104</f>
        <v>0</v>
      </c>
      <c r="BL1104">
        <f t="shared" ref="BL1104" si="2411">+M1104</f>
        <v>0</v>
      </c>
      <c r="BM1104">
        <f t="shared" ref="BM1104" si="2412">+L1104</f>
        <v>0</v>
      </c>
      <c r="BN1104" s="1">
        <f t="shared" ref="BN1104" si="2413">+BJ1104</f>
        <v>44928</v>
      </c>
      <c r="BO1104">
        <f t="shared" ref="BO1104" si="2414">+BO1100+BM1104</f>
        <v>403155</v>
      </c>
      <c r="BP1104">
        <f t="shared" ref="BP1104" si="2415">+BP1100+BL1104</f>
        <v>13841</v>
      </c>
      <c r="BQ1104" s="167">
        <f t="shared" ref="BQ1104" si="2416">+A1104</f>
        <v>44928</v>
      </c>
      <c r="BR1104">
        <f t="shared" ref="BR1104" si="2417">+AF1104</f>
        <v>516495</v>
      </c>
      <c r="BS1104">
        <f t="shared" ref="BS1104" si="2418">+AH1104</f>
        <v>113485</v>
      </c>
      <c r="BT1104">
        <f t="shared" ref="BT1104" si="2419">+AJ1104</f>
        <v>11943</v>
      </c>
      <c r="BU1104">
        <v>15</v>
      </c>
      <c r="BV1104">
        <f t="shared" ref="BV1104" si="2420">+AD1104</f>
        <v>1323</v>
      </c>
      <c r="BW1104">
        <f t="shared" ref="BW1104" si="2421">+BW1100+BV1104</f>
        <v>132561</v>
      </c>
      <c r="BX1104" s="167">
        <f t="shared" ref="BX1104" si="2422">+A1104</f>
        <v>44928</v>
      </c>
      <c r="BY1104">
        <f t="shared" ref="BY1104" si="2423">+AL1104</f>
        <v>2693</v>
      </c>
      <c r="BZ1104">
        <f t="shared" ref="BZ1104" si="2424">+AN1104</f>
        <v>2408</v>
      </c>
      <c r="CA1104">
        <f t="shared" ref="CA1104" si="2425">+AP1104</f>
        <v>52</v>
      </c>
      <c r="CB1104" s="167">
        <f t="shared" ref="CB1104" si="2426">+A1104</f>
        <v>44928</v>
      </c>
      <c r="CC1104">
        <f t="shared" ref="CC1104" si="2427">+AR1104</f>
        <v>8889346</v>
      </c>
      <c r="CD1104">
        <f t="shared" ref="CD1104" si="2428">+AT1104</f>
        <v>13742</v>
      </c>
      <c r="CE1104">
        <f t="shared" ref="CE1104" si="2429">+AV1104</f>
        <v>15299</v>
      </c>
      <c r="CF1104" s="167">
        <f t="shared" ref="CF1104" si="2430">+A1104</f>
        <v>44928</v>
      </c>
      <c r="CG1104">
        <f t="shared" ref="CG1104" si="2431">+AQ1104</f>
        <v>16600</v>
      </c>
      <c r="CH1104">
        <f t="shared" ref="CH1104" si="2432">+AU1104</f>
        <v>26</v>
      </c>
      <c r="CI1104" s="167">
        <f t="shared" ref="CI1104" si="2433">+A1104</f>
        <v>44928</v>
      </c>
      <c r="CJ1104">
        <f t="shared" ref="CJ1104" si="2434">+AD1104</f>
        <v>1323</v>
      </c>
      <c r="CK1104">
        <f t="shared" ref="CK1104" si="2435">+AG1104</f>
        <v>424</v>
      </c>
      <c r="CL1104" s="167">
        <f t="shared" ref="CL1104" si="2436">+A1104</f>
        <v>44928</v>
      </c>
      <c r="CM1104">
        <f t="shared" ref="CM1104" si="2437">+AI1104</f>
        <v>74</v>
      </c>
      <c r="CN1104" s="1">
        <f t="shared" ref="CN1104" si="2438">+Z1104</f>
        <v>44928</v>
      </c>
      <c r="CO1104" s="253">
        <f t="shared" ref="CO1104" si="2439">+AD1104</f>
        <v>1323</v>
      </c>
      <c r="CP1104" s="1">
        <f t="shared" ref="CP1104" si="2440">+Z1104</f>
        <v>44928</v>
      </c>
      <c r="CQ1104" s="254">
        <f t="shared" ref="CQ1104" si="2441">+AI1104</f>
        <v>74</v>
      </c>
      <c r="CR1104" s="167">
        <f t="shared" ref="CR1104" si="2442">+A1104</f>
        <v>44928</v>
      </c>
      <c r="CS1104">
        <f t="shared" ref="CS1104" si="2443">+AQ1104</f>
        <v>16600</v>
      </c>
      <c r="CT1104">
        <f t="shared" ref="CT1104" si="2444">+AU1104</f>
        <v>26</v>
      </c>
      <c r="CU1104">
        <f t="shared" ref="CU1104" si="2445">+AS1104</f>
        <v>0</v>
      </c>
    </row>
    <row r="1105" spans="1:96" ht="18" customHeight="1" x14ac:dyDescent="0.55000000000000004">
      <c r="A1105" s="167"/>
      <c r="B1105" s="219"/>
      <c r="C1105" s="142"/>
      <c r="D1105" s="261"/>
      <c r="E1105" s="135"/>
      <c r="F1105" s="135"/>
      <c r="G1105" s="135"/>
      <c r="H1105" s="123"/>
      <c r="I1105" s="135"/>
      <c r="J1105" s="123"/>
      <c r="K1105" s="41"/>
      <c r="L1105" s="134"/>
      <c r="M1105" s="219"/>
      <c r="N1105" s="123"/>
      <c r="O1105" s="123"/>
      <c r="P1105" s="135"/>
      <c r="Q1105" s="135"/>
      <c r="R1105" s="123"/>
      <c r="S1105" s="123"/>
      <c r="T1105" s="135"/>
      <c r="U1105" s="135"/>
      <c r="V1105" s="123"/>
      <c r="W1105" s="41"/>
      <c r="X1105" s="136"/>
      <c r="Y1105" s="4"/>
      <c r="Z1105" s="74"/>
      <c r="AA1105" s="210"/>
      <c r="AB1105" s="210"/>
      <c r="AC1105" s="211"/>
      <c r="AD1105" s="170"/>
      <c r="AE1105" s="222"/>
      <c r="AF1105" s="143"/>
      <c r="AG1105" s="171"/>
      <c r="AH1105" s="143"/>
      <c r="AI1105" s="171"/>
      <c r="AJ1105" s="172"/>
      <c r="AK1105" s="173"/>
      <c r="AL1105" s="143"/>
      <c r="AM1105" s="171"/>
      <c r="AN1105" s="143"/>
      <c r="AO1105" s="171"/>
      <c r="AP1105" s="174"/>
      <c r="AQ1105" s="173"/>
      <c r="AR1105" s="143"/>
      <c r="AS1105" s="171"/>
      <c r="AT1105" s="143"/>
      <c r="AU1105" s="171"/>
      <c r="AV1105" s="175"/>
      <c r="AW1105" s="217"/>
      <c r="AX1105" s="216"/>
      <c r="AY1105" s="5"/>
      <c r="AZ1105" s="217"/>
      <c r="BA1105" s="217"/>
      <c r="BB1105" s="119"/>
      <c r="BC1105" s="26"/>
      <c r="BD1105" s="217"/>
      <c r="BE1105" s="209"/>
      <c r="BF1105" s="120"/>
      <c r="BG1105" s="120"/>
      <c r="BH1105" s="209"/>
      <c r="BI1105" s="120"/>
      <c r="BJ1105" s="1"/>
      <c r="BN1105" s="1"/>
      <c r="BQ1105" s="167"/>
      <c r="BX1105" s="167"/>
      <c r="CB1105" s="167"/>
      <c r="CE1105">
        <f>+AV1105</f>
        <v>0</v>
      </c>
      <c r="CF1105" s="216"/>
      <c r="CI1105" s="167"/>
      <c r="CL1105" s="167"/>
      <c r="CN1105" s="1"/>
      <c r="CO1105" s="253"/>
      <c r="CP1105" s="1"/>
      <c r="CQ1105" s="254"/>
      <c r="CR1105" s="167"/>
    </row>
    <row r="1106" spans="1:96" ht="18" customHeight="1" x14ac:dyDescent="0.55000000000000004">
      <c r="A1106" s="167"/>
      <c r="B1106" s="219"/>
      <c r="C1106" s="142"/>
      <c r="D1106" s="142"/>
      <c r="E1106" s="135"/>
      <c r="F1106" s="135"/>
      <c r="G1106" s="135"/>
      <c r="H1106" s="123"/>
      <c r="I1106" s="135"/>
      <c r="J1106" s="123"/>
      <c r="K1106" s="41"/>
      <c r="L1106" s="134"/>
      <c r="M1106" s="135"/>
      <c r="N1106" s="123"/>
      <c r="O1106" s="123"/>
      <c r="P1106" s="135"/>
      <c r="Q1106" s="135"/>
      <c r="R1106" s="123"/>
      <c r="S1106" s="123"/>
      <c r="T1106" s="135"/>
      <c r="U1106" s="135"/>
      <c r="V1106" s="123"/>
      <c r="W1106" s="41"/>
      <c r="X1106" s="136"/>
      <c r="Y1106" s="4"/>
      <c r="Z1106" s="74"/>
      <c r="AA1106" s="210"/>
      <c r="AB1106" s="210"/>
      <c r="AC1106" s="211"/>
      <c r="AD1106" s="170"/>
      <c r="AE1106" s="222"/>
      <c r="AF1106" s="143"/>
      <c r="AG1106" s="171"/>
      <c r="AH1106" s="143"/>
      <c r="AI1106" s="171"/>
      <c r="AJ1106" s="172"/>
      <c r="AK1106" s="173"/>
      <c r="AL1106" s="143"/>
      <c r="AM1106" s="171"/>
      <c r="AN1106" s="143"/>
      <c r="AO1106" s="171"/>
      <c r="AP1106" s="174"/>
      <c r="AQ1106" s="173"/>
      <c r="AR1106" s="143"/>
      <c r="AS1106" s="171"/>
      <c r="AT1106" s="143"/>
      <c r="AU1106" s="171"/>
      <c r="AV1106" s="175"/>
      <c r="AW1106" s="217"/>
      <c r="AX1106" s="216"/>
      <c r="AY1106" s="5"/>
      <c r="AZ1106" s="217"/>
      <c r="BA1106" s="217"/>
      <c r="BB1106" s="119"/>
      <c r="BC1106" s="26"/>
      <c r="BD1106" s="217"/>
      <c r="BE1106" s="209"/>
      <c r="BF1106" s="120"/>
      <c r="BG1106" s="120"/>
      <c r="BH1106" s="209"/>
      <c r="BI1106" s="120"/>
      <c r="BJ1106" s="1"/>
      <c r="BN1106" s="1"/>
      <c r="BQ1106" s="167"/>
      <c r="BX1106" s="167"/>
      <c r="CB1106" s="167"/>
      <c r="CI1106" s="167"/>
      <c r="CL1106" s="167"/>
      <c r="CN1106" s="1"/>
      <c r="CO1106" s="253"/>
      <c r="CP1106" s="1"/>
      <c r="CQ1106" s="254"/>
      <c r="CR1106" s="167"/>
    </row>
    <row r="1107" spans="1:96" ht="7" customHeight="1" thickBot="1" x14ac:dyDescent="0.6">
      <c r="A1107" s="65"/>
      <c r="B1107" s="134"/>
      <c r="C1107" s="142"/>
      <c r="D1107" s="135"/>
      <c r="E1107" s="135"/>
      <c r="F1107" s="135"/>
      <c r="G1107" s="135"/>
      <c r="H1107" s="123"/>
      <c r="I1107" s="135"/>
      <c r="J1107" s="123"/>
      <c r="K1107" s="136"/>
      <c r="L1107" s="134"/>
      <c r="M1107" s="135"/>
      <c r="N1107" s="123"/>
      <c r="O1107" s="123"/>
      <c r="P1107" s="135"/>
      <c r="Q1107" s="135"/>
      <c r="R1107" s="123"/>
      <c r="S1107" s="123"/>
      <c r="T1107" s="135"/>
      <c r="U1107" s="135"/>
      <c r="V1107" s="123"/>
      <c r="W1107" s="41"/>
      <c r="X1107" s="136"/>
      <c r="Z1107" s="65"/>
      <c r="AA1107" s="63"/>
      <c r="AB1107" s="63"/>
      <c r="AC1107" s="63"/>
      <c r="AD1107" s="170"/>
      <c r="AE1107" s="222"/>
      <c r="AF1107" s="143"/>
      <c r="AG1107" s="171"/>
      <c r="AH1107" s="143"/>
      <c r="AI1107" s="171"/>
      <c r="AJ1107" s="172"/>
      <c r="AK1107" s="173"/>
      <c r="AL1107" s="143"/>
      <c r="AM1107" s="171"/>
      <c r="AN1107" s="143"/>
      <c r="AO1107" s="171"/>
      <c r="AP1107" s="174"/>
      <c r="AQ1107" s="173"/>
      <c r="AR1107" s="143"/>
      <c r="AS1107" s="171"/>
      <c r="AT1107" s="143"/>
      <c r="AU1107" s="171"/>
      <c r="AV1107" s="175"/>
    </row>
    <row r="1108" spans="1:96" x14ac:dyDescent="0.55000000000000004">
      <c r="B1108" s="44"/>
      <c r="C1108" s="44"/>
      <c r="D1108" s="44"/>
      <c r="E1108" s="44"/>
      <c r="F1108" s="44"/>
      <c r="G1108" s="44"/>
      <c r="H1108" s="44"/>
      <c r="I1108" s="44"/>
      <c r="J1108" s="44"/>
      <c r="K1108" s="44"/>
      <c r="L1108" s="44"/>
      <c r="M1108" s="44"/>
      <c r="N1108" s="44"/>
      <c r="O1108" s="44"/>
      <c r="P1108" s="44"/>
      <c r="Q1108" s="44"/>
      <c r="R1108" s="44"/>
      <c r="S1108" s="44"/>
      <c r="T1108" s="44"/>
      <c r="U1108" s="44"/>
      <c r="V1108" s="44"/>
      <c r="W1108" s="44"/>
      <c r="X1108" s="44"/>
      <c r="Y1108" s="44"/>
      <c r="AE1108">
        <f>SUM(AD443:AD448)</f>
        <v>190</v>
      </c>
      <c r="AY1108" s="44" t="s">
        <v>474</v>
      </c>
      <c r="BB1108" s="44" t="s">
        <v>473</v>
      </c>
      <c r="BV1108">
        <f>SUM(BV442:BV1107)</f>
        <v>505345</v>
      </c>
    </row>
    <row r="1109" spans="1:96" x14ac:dyDescent="0.55000000000000004">
      <c r="B1109">
        <f>SUM(B554:B584)</f>
        <v>832</v>
      </c>
      <c r="AA1109" s="263">
        <f>+AA881-AA880</f>
        <v>82409</v>
      </c>
      <c r="AE1109" s="44">
        <f>SUM(AD1084:AD1090)</f>
        <v>10956</v>
      </c>
      <c r="AG1109">
        <f>40317-40254</f>
        <v>63</v>
      </c>
      <c r="AI1109" s="236">
        <f>SUM(AI1084:AI1090)</f>
        <v>226</v>
      </c>
      <c r="AJ1109">
        <f>SUM(AI797:AI1106)</f>
        <v>11199</v>
      </c>
      <c r="AK1109">
        <f>SUM(AK907:AK1105)</f>
        <v>2610</v>
      </c>
      <c r="AR1109" s="44">
        <f>SUM(AQ1084:AQ1090)</f>
        <v>107374</v>
      </c>
      <c r="AT1109" s="44">
        <f>SUM(AU1084:AU1090)</f>
        <v>203</v>
      </c>
      <c r="AU1109">
        <f>SUM(AU889:AU918)</f>
        <v>4396</v>
      </c>
      <c r="AV1109">
        <f>SUM(AU854:AU1106)</f>
        <v>14443</v>
      </c>
      <c r="AY1109" s="44">
        <f>SUM(AY359:AY413)</f>
        <v>69</v>
      </c>
      <c r="BB1109" s="44">
        <f>SUM(BB374:BB413)</f>
        <v>941</v>
      </c>
    </row>
    <row r="1110" spans="1:96" x14ac:dyDescent="0.55000000000000004">
      <c r="L1110">
        <f>SUM(L97:L1109)</f>
        <v>1582561</v>
      </c>
      <c r="P1110">
        <f>SUM(P97:P1109)</f>
        <v>61103</v>
      </c>
      <c r="AD1110">
        <f>SUM(AD188:AD194)</f>
        <v>82</v>
      </c>
      <c r="AG1110">
        <f>840+40254</f>
        <v>41094</v>
      </c>
      <c r="AJ1110">
        <f>SUM(AI797:AI827)</f>
        <v>7081</v>
      </c>
      <c r="AV1110">
        <f>SUM(AU797:AU827)</f>
        <v>0</v>
      </c>
      <c r="AY1110" s="44" t="s">
        <v>685</v>
      </c>
    </row>
    <row r="1111" spans="1:96" ht="15" customHeight="1" x14ac:dyDescent="0.55000000000000004">
      <c r="A1111" s="119"/>
      <c r="D1111">
        <f>SUM(B229:B259)</f>
        <v>435</v>
      </c>
      <c r="Z1111" s="119"/>
      <c r="AA1111" s="119"/>
      <c r="AB1111" s="119"/>
      <c r="AC1111" s="119"/>
      <c r="AJ1111">
        <f>SUM(AI828:AI857)</f>
        <v>1483</v>
      </c>
      <c r="AV1111">
        <f>SUM(AU828:AU857)</f>
        <v>12</v>
      </c>
      <c r="AY1111" s="44">
        <f>SUM(AY581:AY1107)</f>
        <v>34451</v>
      </c>
    </row>
    <row r="1112" spans="1:96" x14ac:dyDescent="0.55000000000000004">
      <c r="AB1112" s="44" t="s">
        <v>827</v>
      </c>
      <c r="AD1112" s="44">
        <f>SUM(AD810:AD816)</f>
        <v>17671</v>
      </c>
      <c r="AH1112" s="4">
        <f>SUM(AD797:AD827)</f>
        <v>206192</v>
      </c>
      <c r="AI1112" s="5" t="s">
        <v>949</v>
      </c>
      <c r="AJ1112" s="4">
        <f>SUM(AI797:AI827)</f>
        <v>7081</v>
      </c>
      <c r="AN1112" s="227">
        <f>SUM(AK797:AK827)</f>
        <v>1</v>
      </c>
      <c r="AO1112" s="231" t="s">
        <v>949</v>
      </c>
      <c r="AP1112" s="227">
        <f>SUM(AO797:AO827)</f>
        <v>0</v>
      </c>
      <c r="AT1112" s="26">
        <f>SUM(AQ797:AQ827)</f>
        <v>2905</v>
      </c>
      <c r="AU1112" s="218" t="s">
        <v>949</v>
      </c>
      <c r="AV1112" s="26">
        <f>SUM(AU797:AU827)</f>
        <v>0</v>
      </c>
    </row>
    <row r="1113" spans="1:96" x14ac:dyDescent="0.55000000000000004">
      <c r="AH1113" s="4">
        <f>SUM(AD828:AD857)</f>
        <v>44357</v>
      </c>
      <c r="AI1113" s="5" t="s">
        <v>948</v>
      </c>
      <c r="AJ1113" s="4">
        <f>SUM(AI828:AI857)</f>
        <v>1483</v>
      </c>
      <c r="AN1113" s="227">
        <f>SUM(AK828:AK857)</f>
        <v>0</v>
      </c>
      <c r="AO1113" s="231" t="s">
        <v>948</v>
      </c>
      <c r="AP1113" s="227">
        <f>SUM(AO828:AO857)</f>
        <v>0</v>
      </c>
      <c r="AT1113" s="26">
        <f>SUM(AQ828:AQ857)</f>
        <v>92489</v>
      </c>
      <c r="AU1113" s="218" t="s">
        <v>948</v>
      </c>
      <c r="AV1113" s="26">
        <f>SUM(AU828:AU857)</f>
        <v>12</v>
      </c>
    </row>
    <row r="1114" spans="1:96" x14ac:dyDescent="0.55000000000000004">
      <c r="AH1114" s="4">
        <f>SUM(AD858:AD888)</f>
        <v>1728</v>
      </c>
      <c r="AI1114" s="5" t="s">
        <v>914</v>
      </c>
      <c r="AJ1114" s="4">
        <f>SUM(AI858:AI888)</f>
        <v>70</v>
      </c>
      <c r="AN1114" s="227">
        <f>SUM(AK858:AK888)</f>
        <v>1</v>
      </c>
      <c r="AO1114" s="231" t="s">
        <v>914</v>
      </c>
      <c r="AP1114" s="227">
        <f>SUM(AO858:AO888)</f>
        <v>0</v>
      </c>
      <c r="AT1114" s="26">
        <f>SUM(AQ858:AQ888)</f>
        <v>1917100</v>
      </c>
      <c r="AU1114" s="218" t="s">
        <v>914</v>
      </c>
      <c r="AV1114" s="26">
        <f>SUM(AU858:AU888)</f>
        <v>1390</v>
      </c>
    </row>
    <row r="1115" spans="1:96" x14ac:dyDescent="0.55000000000000004">
      <c r="AH1115" s="4">
        <f>SUM(AD889:AD918)</f>
        <v>5667</v>
      </c>
      <c r="AI1115" s="5" t="s">
        <v>947</v>
      </c>
      <c r="AJ1115" s="4">
        <f>SUM(AI889:AI918)</f>
        <v>23</v>
      </c>
      <c r="AN1115" s="227">
        <f>SUM(AK889:AK918)</f>
        <v>181</v>
      </c>
      <c r="AO1115" s="231" t="s">
        <v>947</v>
      </c>
      <c r="AP1115" s="227">
        <f>SUM(AO889:AO918)</f>
        <v>0</v>
      </c>
      <c r="AT1115" s="26">
        <f>SUM(AQ889:AQ918)</f>
        <v>1734300</v>
      </c>
      <c r="AU1115" s="218" t="s">
        <v>947</v>
      </c>
      <c r="AV1115" s="26">
        <f>SUM(AU889:AU918)</f>
        <v>4396</v>
      </c>
    </row>
    <row r="1116" spans="1:96" x14ac:dyDescent="0.55000000000000004">
      <c r="AH1116" s="4">
        <f>SUM(AD919:AD949)</f>
        <v>17832</v>
      </c>
      <c r="AI1116" s="5" t="s">
        <v>966</v>
      </c>
      <c r="AJ1116" s="4">
        <f>SUM(AI919:AI949)</f>
        <v>102</v>
      </c>
      <c r="AN1116" s="227">
        <f>SUM(AK919:AK949)</f>
        <v>527</v>
      </c>
      <c r="AO1116" s="231" t="s">
        <v>966</v>
      </c>
      <c r="AP1116" s="227">
        <f>SUM(AO919:AO949)</f>
        <v>6</v>
      </c>
      <c r="AT1116" s="26">
        <f>SUM(AQ919:AQ949)</f>
        <v>820902</v>
      </c>
      <c r="AU1116" s="218" t="s">
        <v>966</v>
      </c>
      <c r="AV1116" s="26">
        <f>SUM(AU919:AU949)</f>
        <v>2276</v>
      </c>
    </row>
    <row r="1117" spans="1:96" x14ac:dyDescent="0.55000000000000004">
      <c r="AH1117" s="4">
        <f>SUM(AD950:AD980)</f>
        <v>29892</v>
      </c>
      <c r="AI1117" s="5" t="s">
        <v>978</v>
      </c>
      <c r="AJ1117" s="4">
        <f>SUM(AI950:AI980)</f>
        <v>187</v>
      </c>
      <c r="AN1117" s="227">
        <f>SUM(AK950:AK980)</f>
        <v>2</v>
      </c>
      <c r="AO1117" s="231" t="s">
        <v>978</v>
      </c>
      <c r="AP1117" s="227">
        <f>SUM(AO950:AO980)</f>
        <v>0</v>
      </c>
      <c r="AT1117" s="26">
        <f>SUM(AQ950:AQ980)</f>
        <v>719844</v>
      </c>
      <c r="AU1117" s="218" t="s">
        <v>978</v>
      </c>
      <c r="AV1117" s="26">
        <f>SUM(AU950:AU980)</f>
        <v>987</v>
      </c>
    </row>
    <row r="1118" spans="1:96" x14ac:dyDescent="0.55000000000000004">
      <c r="AH1118" s="4">
        <f>SUM(AD981:AD1010)</f>
        <v>28866</v>
      </c>
      <c r="AI1118" s="5" t="s">
        <v>979</v>
      </c>
      <c r="AJ1118" s="4">
        <f>SUM(AI981:AI1010)</f>
        <v>471</v>
      </c>
      <c r="AN1118" s="227">
        <f>SUM(AK981:AK1010)</f>
        <v>0</v>
      </c>
      <c r="AO1118" s="231" t="s">
        <v>979</v>
      </c>
      <c r="AP1118" s="227">
        <f>SUM(AO981:AO1010)</f>
        <v>0</v>
      </c>
      <c r="AT1118" s="26">
        <f>SUM(AQ981:AQ1010)</f>
        <v>1153371</v>
      </c>
      <c r="AU1118" s="218" t="s">
        <v>979</v>
      </c>
      <c r="AV1118" s="26">
        <f>SUM(AU981:AU1010)</f>
        <v>1139</v>
      </c>
    </row>
    <row r="1119" spans="1:96" x14ac:dyDescent="0.55000000000000004">
      <c r="AH1119" s="4">
        <f>SUM(AD1011:AD1041)</f>
        <v>20341</v>
      </c>
      <c r="AI1119" s="5" t="s">
        <v>982</v>
      </c>
      <c r="AJ1119" s="4">
        <f>SUM(AI1011:AI1041)</f>
        <v>236</v>
      </c>
      <c r="AN1119" s="227">
        <f>SUM(AK1011:AK1041)</f>
        <v>2</v>
      </c>
      <c r="AO1119" s="231" t="s">
        <v>982</v>
      </c>
      <c r="AP1119" s="227">
        <f>SUM(AO1011:AO1041)</f>
        <v>0</v>
      </c>
      <c r="AT1119" s="26">
        <f>SUM(AQ1011:AQ1041)</f>
        <v>1251326</v>
      </c>
      <c r="AU1119" s="218" t="s">
        <v>982</v>
      </c>
      <c r="AV1119" s="26">
        <f>SUM(AU1011:AU1041)</f>
        <v>1778</v>
      </c>
    </row>
    <row r="1120" spans="1:96" x14ac:dyDescent="0.55000000000000004">
      <c r="AH1120" s="4">
        <f>SUM(AD1042:AD1071)</f>
        <v>24449</v>
      </c>
      <c r="AI1120" s="5" t="s">
        <v>983</v>
      </c>
      <c r="AJ1120" s="4">
        <f>SUM(AI1042:AI1071)</f>
        <v>350</v>
      </c>
      <c r="AN1120" s="227">
        <f>SUM(AK1042:AK1071)</f>
        <v>11</v>
      </c>
      <c r="AO1120" s="231" t="s">
        <v>983</v>
      </c>
      <c r="AP1120" s="227">
        <f>SUM(AO1042:AO1071)</f>
        <v>0</v>
      </c>
      <c r="AT1120" s="26">
        <f>SUM(AQ1042:AQ1071)</f>
        <v>600640</v>
      </c>
      <c r="AU1120" s="218" t="s">
        <v>983</v>
      </c>
      <c r="AV1120" s="26">
        <f>SUM(AU1042:AU1071)</f>
        <v>1503</v>
      </c>
    </row>
    <row r="1121" spans="40:48" x14ac:dyDescent="0.55000000000000004">
      <c r="AN1121" s="227">
        <f>SUM(AK1072:AK1094)</f>
        <v>1045</v>
      </c>
      <c r="AO1121" s="231" t="s">
        <v>984</v>
      </c>
      <c r="AP1121" s="227">
        <f>SUM(AO1072:AO1094)</f>
        <v>13</v>
      </c>
      <c r="AT1121" s="26">
        <f>SUM(AQ1072:AQ1094)</f>
        <v>350250</v>
      </c>
      <c r="AU1121" s="218" t="s">
        <v>984</v>
      </c>
      <c r="AV1121" s="26">
        <f>SUM(AU1072:AU1094)</f>
        <v>705</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79"/>
  <sheetViews>
    <sheetView zoomScale="115" zoomScaleNormal="115" workbookViewId="0">
      <pane xSplit="3" ySplit="1" topLeftCell="S858" activePane="bottomRight" state="frozen"/>
      <selection pane="topRight" activeCell="C1" sqref="C1"/>
      <selection pane="bottomLeft" activeCell="A2" sqref="A2"/>
      <selection pane="bottomRight" activeCell="S868" sqref="S868"/>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f t="shared" ref="B832:B861" si="159">SUM(D832:AG832)-J832</f>
        <v>63</v>
      </c>
      <c r="C832" s="114">
        <v>44893</v>
      </c>
      <c r="D832" s="100">
        <v>6</v>
      </c>
      <c r="E832" s="100">
        <v>19</v>
      </c>
      <c r="F832" s="100">
        <v>2</v>
      </c>
      <c r="I832" s="100">
        <v>7</v>
      </c>
      <c r="J832" s="265">
        <f t="shared" ref="J832:J861" si="160">SUM(K832:AF832)</f>
        <v>29</v>
      </c>
      <c r="K832" s="100">
        <v>16</v>
      </c>
      <c r="M832" s="100">
        <v>2</v>
      </c>
      <c r="O832" s="100">
        <v>1</v>
      </c>
      <c r="T832" s="100">
        <v>1</v>
      </c>
      <c r="V832" s="100">
        <v>4</v>
      </c>
      <c r="Y832" s="100">
        <v>1</v>
      </c>
      <c r="Z832" s="100">
        <v>1</v>
      </c>
      <c r="AB832" s="100">
        <v>1</v>
      </c>
      <c r="AF832" s="100">
        <v>2</v>
      </c>
      <c r="AG832" s="266"/>
      <c r="AH832" s="114">
        <f t="shared" ref="AH832:AH861" si="161">+C832</f>
        <v>44893</v>
      </c>
      <c r="AI832" s="267">
        <f t="shared" ref="AI832:AI861" si="162">+AL832-AJ832-AK832</f>
        <v>57</v>
      </c>
      <c r="AJ832" s="267">
        <f t="shared" ref="AJ832:AJ861" si="163">+H832</f>
        <v>0</v>
      </c>
      <c r="AK832" s="100">
        <f t="shared" ref="AK832:AK861" si="164">+D832</f>
        <v>6</v>
      </c>
      <c r="AL832" s="267">
        <f t="shared" ref="AL832:AL861" si="165">+B832</f>
        <v>63</v>
      </c>
    </row>
    <row r="833" spans="2:38" s="100" customFormat="1" ht="17.5" customHeight="1" x14ac:dyDescent="0.55000000000000004">
      <c r="B833" s="265">
        <f t="shared" si="159"/>
        <v>52</v>
      </c>
      <c r="C833" s="114">
        <v>44894</v>
      </c>
      <c r="D833" s="100">
        <v>9</v>
      </c>
      <c r="E833" s="100">
        <v>11</v>
      </c>
      <c r="F833" s="100">
        <v>4</v>
      </c>
      <c r="H833" s="100">
        <v>1</v>
      </c>
      <c r="I833" s="100">
        <v>10</v>
      </c>
      <c r="J833" s="265">
        <f t="shared" si="160"/>
        <v>17</v>
      </c>
      <c r="K833" s="100">
        <v>3</v>
      </c>
      <c r="M833" s="100">
        <v>4</v>
      </c>
      <c r="O833" s="100">
        <v>1</v>
      </c>
      <c r="V833" s="100">
        <v>2</v>
      </c>
      <c r="Z833" s="100">
        <v>5</v>
      </c>
      <c r="AB833" s="100">
        <v>2</v>
      </c>
      <c r="AG833" s="266"/>
      <c r="AH833" s="114">
        <f t="shared" si="161"/>
        <v>44894</v>
      </c>
      <c r="AI833" s="267">
        <f t="shared" si="162"/>
        <v>42</v>
      </c>
      <c r="AJ833" s="267">
        <f t="shared" si="163"/>
        <v>1</v>
      </c>
      <c r="AK833" s="100">
        <f t="shared" si="164"/>
        <v>9</v>
      </c>
      <c r="AL833" s="267">
        <f t="shared" si="165"/>
        <v>52</v>
      </c>
    </row>
    <row r="834" spans="2:38" s="100" customFormat="1" ht="17.5" customHeight="1" x14ac:dyDescent="0.55000000000000004">
      <c r="B834" s="265">
        <f t="shared" si="159"/>
        <v>70</v>
      </c>
      <c r="C834" s="114">
        <v>44895</v>
      </c>
      <c r="D834" s="100">
        <v>6</v>
      </c>
      <c r="E834" s="100">
        <v>12</v>
      </c>
      <c r="F834" s="100">
        <v>3</v>
      </c>
      <c r="I834" s="100">
        <v>23</v>
      </c>
      <c r="J834" s="265">
        <f t="shared" si="160"/>
        <v>26</v>
      </c>
      <c r="K834" s="100">
        <v>12</v>
      </c>
      <c r="M834" s="100">
        <v>5</v>
      </c>
      <c r="S834" s="100">
        <v>1</v>
      </c>
      <c r="T834" s="100">
        <v>1</v>
      </c>
      <c r="V834" s="100">
        <v>3</v>
      </c>
      <c r="Y834" s="100">
        <v>2</v>
      </c>
      <c r="Z834" s="100">
        <v>1</v>
      </c>
      <c r="AB834" s="100">
        <v>1</v>
      </c>
      <c r="AG834" s="266"/>
      <c r="AH834" s="114">
        <f t="shared" si="161"/>
        <v>44895</v>
      </c>
      <c r="AI834" s="267">
        <f t="shared" si="162"/>
        <v>64</v>
      </c>
      <c r="AJ834" s="267">
        <f t="shared" si="163"/>
        <v>0</v>
      </c>
      <c r="AK834" s="100">
        <f t="shared" si="164"/>
        <v>6</v>
      </c>
      <c r="AL834" s="267">
        <f t="shared" si="165"/>
        <v>70</v>
      </c>
    </row>
    <row r="835" spans="2:38" s="100" customFormat="1" ht="17.5" customHeight="1" x14ac:dyDescent="0.55000000000000004">
      <c r="B835" s="265">
        <f t="shared" si="159"/>
        <v>45</v>
      </c>
      <c r="C835" s="114">
        <v>44896</v>
      </c>
      <c r="D835" s="100">
        <v>4</v>
      </c>
      <c r="E835" s="100">
        <v>16</v>
      </c>
      <c r="F835" s="100">
        <v>1</v>
      </c>
      <c r="I835" s="100">
        <v>8</v>
      </c>
      <c r="J835" s="265">
        <f t="shared" si="160"/>
        <v>16</v>
      </c>
      <c r="K835" s="100">
        <v>6</v>
      </c>
      <c r="M835" s="100">
        <v>2</v>
      </c>
      <c r="S835" s="100">
        <v>1</v>
      </c>
      <c r="T835" s="100">
        <v>1</v>
      </c>
      <c r="W835" s="100">
        <v>3</v>
      </c>
      <c r="Y835" s="100">
        <v>1</v>
      </c>
      <c r="Z835" s="100">
        <v>1</v>
      </c>
      <c r="AB835" s="100">
        <v>1</v>
      </c>
      <c r="AG835" s="266"/>
      <c r="AH835" s="114">
        <f t="shared" si="161"/>
        <v>44896</v>
      </c>
      <c r="AI835" s="267">
        <f t="shared" si="162"/>
        <v>41</v>
      </c>
      <c r="AJ835" s="267">
        <f t="shared" si="163"/>
        <v>0</v>
      </c>
      <c r="AK835" s="100">
        <f t="shared" si="164"/>
        <v>4</v>
      </c>
      <c r="AL835" s="267">
        <f t="shared" si="165"/>
        <v>45</v>
      </c>
    </row>
    <row r="836" spans="2:38" s="100" customFormat="1" ht="17.5" customHeight="1" x14ac:dyDescent="0.55000000000000004">
      <c r="B836" s="265">
        <f t="shared" si="159"/>
        <v>55</v>
      </c>
      <c r="C836" s="114">
        <v>44897</v>
      </c>
      <c r="D836" s="100">
        <v>5</v>
      </c>
      <c r="E836" s="100">
        <v>12</v>
      </c>
      <c r="H836" s="100">
        <v>1</v>
      </c>
      <c r="I836" s="100">
        <v>2</v>
      </c>
      <c r="J836" s="265">
        <f t="shared" si="160"/>
        <v>35</v>
      </c>
      <c r="K836" s="100">
        <v>2</v>
      </c>
      <c r="M836" s="100">
        <v>2</v>
      </c>
      <c r="O836" s="100">
        <v>1</v>
      </c>
      <c r="T836" s="100">
        <v>3</v>
      </c>
      <c r="V836" s="100">
        <v>4</v>
      </c>
      <c r="W836" s="100">
        <v>1</v>
      </c>
      <c r="X836" s="100">
        <v>1</v>
      </c>
      <c r="Y836" s="100">
        <v>2</v>
      </c>
      <c r="Z836" s="100">
        <v>7</v>
      </c>
      <c r="AB836" s="100">
        <v>3</v>
      </c>
      <c r="AD836" s="100">
        <v>1</v>
      </c>
      <c r="AF836" s="100">
        <v>8</v>
      </c>
      <c r="AG836" s="266"/>
      <c r="AH836" s="114">
        <f t="shared" si="161"/>
        <v>44897</v>
      </c>
      <c r="AI836" s="267">
        <f t="shared" si="162"/>
        <v>49</v>
      </c>
      <c r="AJ836" s="267">
        <f t="shared" si="163"/>
        <v>1</v>
      </c>
      <c r="AK836" s="100">
        <f t="shared" si="164"/>
        <v>5</v>
      </c>
      <c r="AL836" s="267">
        <f t="shared" si="165"/>
        <v>55</v>
      </c>
    </row>
    <row r="837" spans="2:38" s="100" customFormat="1" ht="17.5" customHeight="1" x14ac:dyDescent="0.55000000000000004">
      <c r="B837" s="265">
        <f t="shared" si="159"/>
        <v>45</v>
      </c>
      <c r="C837" s="114">
        <v>44898</v>
      </c>
      <c r="D837" s="100">
        <v>6</v>
      </c>
      <c r="E837" s="100">
        <v>14</v>
      </c>
      <c r="F837" s="100">
        <v>1</v>
      </c>
      <c r="I837" s="100">
        <v>6</v>
      </c>
      <c r="J837" s="265">
        <f t="shared" si="160"/>
        <v>18</v>
      </c>
      <c r="K837" s="100">
        <v>4</v>
      </c>
      <c r="M837" s="100">
        <v>3</v>
      </c>
      <c r="T837" s="100">
        <v>5</v>
      </c>
      <c r="Z837" s="100">
        <v>1</v>
      </c>
      <c r="AB837" s="100">
        <v>3</v>
      </c>
      <c r="AF837" s="100">
        <v>2</v>
      </c>
      <c r="AG837" s="266"/>
      <c r="AH837" s="114">
        <f t="shared" si="161"/>
        <v>44898</v>
      </c>
      <c r="AI837" s="267">
        <f t="shared" si="162"/>
        <v>39</v>
      </c>
      <c r="AJ837" s="267">
        <f t="shared" si="163"/>
        <v>0</v>
      </c>
      <c r="AK837" s="100">
        <f t="shared" si="164"/>
        <v>6</v>
      </c>
      <c r="AL837" s="267">
        <f t="shared" si="165"/>
        <v>45</v>
      </c>
    </row>
    <row r="838" spans="2:38" s="100" customFormat="1" ht="17.5" customHeight="1" x14ac:dyDescent="0.55000000000000004">
      <c r="B838" s="265">
        <f t="shared" si="159"/>
        <v>71</v>
      </c>
      <c r="C838" s="114">
        <v>44899</v>
      </c>
      <c r="D838" s="100">
        <v>5</v>
      </c>
      <c r="E838" s="100">
        <v>17</v>
      </c>
      <c r="F838" s="100">
        <v>3</v>
      </c>
      <c r="H838" s="100">
        <v>1</v>
      </c>
      <c r="I838" s="100">
        <v>9</v>
      </c>
      <c r="J838" s="265">
        <f t="shared" si="160"/>
        <v>36</v>
      </c>
      <c r="K838" s="100">
        <v>10</v>
      </c>
      <c r="M838" s="100">
        <v>4</v>
      </c>
      <c r="N838" s="100">
        <v>8</v>
      </c>
      <c r="O838" s="100">
        <v>1</v>
      </c>
      <c r="T838" s="100">
        <v>2</v>
      </c>
      <c r="V838" s="100">
        <v>2</v>
      </c>
      <c r="Y838" s="100">
        <v>3</v>
      </c>
      <c r="Z838" s="100">
        <v>1</v>
      </c>
      <c r="AD838" s="100">
        <v>1</v>
      </c>
      <c r="AF838" s="100">
        <v>4</v>
      </c>
      <c r="AG838" s="266"/>
      <c r="AH838" s="114">
        <f t="shared" si="161"/>
        <v>44899</v>
      </c>
      <c r="AI838" s="267">
        <f t="shared" si="162"/>
        <v>65</v>
      </c>
      <c r="AJ838" s="267">
        <f t="shared" si="163"/>
        <v>1</v>
      </c>
      <c r="AK838" s="100">
        <f t="shared" si="164"/>
        <v>5</v>
      </c>
      <c r="AL838" s="267">
        <f t="shared" si="165"/>
        <v>71</v>
      </c>
    </row>
    <row r="839" spans="2:38" s="100" customFormat="1" ht="17.5" customHeight="1" x14ac:dyDescent="0.55000000000000004">
      <c r="B839" s="265">
        <f t="shared" si="159"/>
        <v>58</v>
      </c>
      <c r="C839" s="114">
        <v>44900</v>
      </c>
      <c r="D839" s="100">
        <v>8</v>
      </c>
      <c r="E839" s="100">
        <v>15</v>
      </c>
      <c r="F839" s="100">
        <v>2</v>
      </c>
      <c r="I839" s="100">
        <v>8</v>
      </c>
      <c r="J839" s="265">
        <f t="shared" si="160"/>
        <v>25</v>
      </c>
      <c r="K839" s="100">
        <v>2</v>
      </c>
      <c r="M839" s="100">
        <v>4</v>
      </c>
      <c r="O839" s="100">
        <v>1</v>
      </c>
      <c r="T839" s="100">
        <v>8</v>
      </c>
      <c r="V839" s="100">
        <v>3</v>
      </c>
      <c r="Y839" s="100">
        <v>1</v>
      </c>
      <c r="Z839" s="100">
        <v>2</v>
      </c>
      <c r="AB839" s="100">
        <v>1</v>
      </c>
      <c r="AD839" s="100">
        <v>1</v>
      </c>
      <c r="AF839" s="100">
        <v>2</v>
      </c>
      <c r="AG839" s="266"/>
      <c r="AH839" s="114">
        <f t="shared" si="161"/>
        <v>44900</v>
      </c>
      <c r="AI839" s="267">
        <f t="shared" si="162"/>
        <v>50</v>
      </c>
      <c r="AJ839" s="267">
        <f t="shared" si="163"/>
        <v>0</v>
      </c>
      <c r="AK839" s="100">
        <f t="shared" si="164"/>
        <v>8</v>
      </c>
      <c r="AL839" s="267">
        <f t="shared" si="165"/>
        <v>58</v>
      </c>
    </row>
    <row r="840" spans="2:38" s="100" customFormat="1" ht="17.5" customHeight="1" x14ac:dyDescent="0.55000000000000004">
      <c r="B840" s="265">
        <f t="shared" si="159"/>
        <v>58</v>
      </c>
      <c r="C840" s="114">
        <v>44901</v>
      </c>
      <c r="D840" s="100">
        <v>9</v>
      </c>
      <c r="E840" s="100">
        <v>18</v>
      </c>
      <c r="F840" s="100">
        <v>1</v>
      </c>
      <c r="I840" s="100">
        <v>1</v>
      </c>
      <c r="J840" s="265">
        <f t="shared" si="160"/>
        <v>29</v>
      </c>
      <c r="K840" s="100">
        <v>14</v>
      </c>
      <c r="O840" s="100">
        <v>1</v>
      </c>
      <c r="V840" s="100">
        <v>1</v>
      </c>
      <c r="Y840" s="100">
        <v>7</v>
      </c>
      <c r="AD840" s="100">
        <v>1</v>
      </c>
      <c r="AF840" s="100">
        <v>5</v>
      </c>
      <c r="AG840" s="266"/>
      <c r="AH840" s="114">
        <f t="shared" si="161"/>
        <v>44901</v>
      </c>
      <c r="AI840" s="267">
        <f t="shared" si="162"/>
        <v>49</v>
      </c>
      <c r="AJ840" s="267">
        <f t="shared" si="163"/>
        <v>0</v>
      </c>
      <c r="AK840" s="100">
        <f t="shared" si="164"/>
        <v>9</v>
      </c>
      <c r="AL840" s="267">
        <f t="shared" si="165"/>
        <v>58</v>
      </c>
    </row>
    <row r="841" spans="2:38" s="100" customFormat="1" ht="17.5" customHeight="1" x14ac:dyDescent="0.55000000000000004">
      <c r="B841" s="265">
        <f t="shared" si="159"/>
        <v>48</v>
      </c>
      <c r="C841" s="114">
        <v>44902</v>
      </c>
      <c r="D841" s="100">
        <v>9</v>
      </c>
      <c r="E841" s="100">
        <v>14</v>
      </c>
      <c r="F841" s="100">
        <v>5</v>
      </c>
      <c r="I841" s="100">
        <v>2</v>
      </c>
      <c r="J841" s="265">
        <f t="shared" si="160"/>
        <v>18</v>
      </c>
      <c r="K841" s="100">
        <v>8</v>
      </c>
      <c r="N841" s="100">
        <v>1</v>
      </c>
      <c r="O841" s="100">
        <v>1</v>
      </c>
      <c r="T841" s="100">
        <v>6</v>
      </c>
      <c r="Y841" s="100">
        <v>1</v>
      </c>
      <c r="Z841" s="100">
        <v>1</v>
      </c>
      <c r="AG841" s="266"/>
      <c r="AH841" s="114">
        <f t="shared" si="161"/>
        <v>44902</v>
      </c>
      <c r="AI841" s="267">
        <f t="shared" si="162"/>
        <v>39</v>
      </c>
      <c r="AJ841" s="267">
        <f t="shared" si="163"/>
        <v>0</v>
      </c>
      <c r="AK841" s="100">
        <f t="shared" si="164"/>
        <v>9</v>
      </c>
      <c r="AL841" s="267">
        <f t="shared" si="165"/>
        <v>48</v>
      </c>
    </row>
    <row r="842" spans="2:38" s="100" customFormat="1" ht="17.5" customHeight="1" x14ac:dyDescent="0.55000000000000004">
      <c r="B842" s="265">
        <f t="shared" si="159"/>
        <v>49</v>
      </c>
      <c r="C842" s="114">
        <v>44903</v>
      </c>
      <c r="D842" s="100">
        <v>5</v>
      </c>
      <c r="E842" s="100">
        <v>12</v>
      </c>
      <c r="F842" s="100">
        <v>3</v>
      </c>
      <c r="J842" s="265">
        <f t="shared" si="160"/>
        <v>29</v>
      </c>
      <c r="K842" s="100">
        <v>7</v>
      </c>
      <c r="M842" s="100">
        <v>1</v>
      </c>
      <c r="O842" s="100">
        <v>2</v>
      </c>
      <c r="T842" s="100">
        <v>11</v>
      </c>
      <c r="V842" s="100">
        <v>1</v>
      </c>
      <c r="W842" s="100">
        <v>1</v>
      </c>
      <c r="Y842" s="100">
        <v>4</v>
      </c>
      <c r="Z842" s="100">
        <v>1</v>
      </c>
      <c r="AB842" s="100">
        <v>1</v>
      </c>
      <c r="AG842" s="266"/>
      <c r="AH842" s="114">
        <f t="shared" si="161"/>
        <v>44903</v>
      </c>
      <c r="AI842" s="267">
        <f t="shared" si="162"/>
        <v>44</v>
      </c>
      <c r="AJ842" s="267">
        <f t="shared" si="163"/>
        <v>0</v>
      </c>
      <c r="AK842" s="100">
        <f t="shared" si="164"/>
        <v>5</v>
      </c>
      <c r="AL842" s="267">
        <f t="shared" si="165"/>
        <v>49</v>
      </c>
    </row>
    <row r="843" spans="2:38" s="100" customFormat="1" ht="17.5" customHeight="1" x14ac:dyDescent="0.55000000000000004">
      <c r="B843" s="265">
        <f t="shared" si="159"/>
        <v>48</v>
      </c>
      <c r="C843" s="114">
        <v>44904</v>
      </c>
      <c r="D843" s="100">
        <v>3</v>
      </c>
      <c r="E843" s="100">
        <v>10</v>
      </c>
      <c r="F843" s="100">
        <v>3</v>
      </c>
      <c r="H843" s="100">
        <v>1</v>
      </c>
      <c r="I843" s="100">
        <v>6</v>
      </c>
      <c r="J843" s="265">
        <f t="shared" si="160"/>
        <v>25</v>
      </c>
      <c r="K843" s="100">
        <v>4</v>
      </c>
      <c r="M843" s="100">
        <v>6</v>
      </c>
      <c r="N843" s="100">
        <v>1</v>
      </c>
      <c r="O843" s="100">
        <v>1</v>
      </c>
      <c r="T843" s="100">
        <v>1</v>
      </c>
      <c r="Y843" s="100">
        <v>4</v>
      </c>
      <c r="Z843" s="100">
        <v>2</v>
      </c>
      <c r="AB843" s="100">
        <v>2</v>
      </c>
      <c r="AD843" s="100">
        <v>3</v>
      </c>
      <c r="AF843" s="100">
        <v>1</v>
      </c>
      <c r="AG843" s="266"/>
      <c r="AH843" s="114">
        <f t="shared" si="161"/>
        <v>44904</v>
      </c>
      <c r="AI843" s="267">
        <f t="shared" si="162"/>
        <v>44</v>
      </c>
      <c r="AJ843" s="267">
        <f t="shared" si="163"/>
        <v>1</v>
      </c>
      <c r="AK843" s="100">
        <f t="shared" si="164"/>
        <v>3</v>
      </c>
      <c r="AL843" s="267">
        <f t="shared" si="165"/>
        <v>48</v>
      </c>
    </row>
    <row r="844" spans="2:38" s="100" customFormat="1" ht="17.5" customHeight="1" x14ac:dyDescent="0.55000000000000004">
      <c r="B844" s="265">
        <f t="shared" si="159"/>
        <v>68</v>
      </c>
      <c r="C844" s="114">
        <v>44905</v>
      </c>
      <c r="D844" s="100">
        <v>4</v>
      </c>
      <c r="E844" s="100">
        <v>27</v>
      </c>
      <c r="F844" s="100">
        <v>2</v>
      </c>
      <c r="I844" s="100">
        <v>1</v>
      </c>
      <c r="J844" s="265">
        <f t="shared" si="160"/>
        <v>34</v>
      </c>
      <c r="K844" s="100">
        <v>4</v>
      </c>
      <c r="M844" s="100">
        <v>5</v>
      </c>
      <c r="O844" s="100">
        <v>1</v>
      </c>
      <c r="T844" s="100">
        <v>13</v>
      </c>
      <c r="V844" s="100">
        <v>1</v>
      </c>
      <c r="Y844" s="100">
        <v>3</v>
      </c>
      <c r="Z844" s="100">
        <v>3</v>
      </c>
      <c r="AB844" s="100">
        <v>3</v>
      </c>
      <c r="AD844" s="100">
        <v>1</v>
      </c>
      <c r="AG844" s="266"/>
      <c r="AH844" s="114">
        <f t="shared" si="161"/>
        <v>44905</v>
      </c>
      <c r="AI844" s="267">
        <f t="shared" si="162"/>
        <v>64</v>
      </c>
      <c r="AJ844" s="267">
        <f t="shared" si="163"/>
        <v>0</v>
      </c>
      <c r="AK844" s="100">
        <f t="shared" si="164"/>
        <v>4</v>
      </c>
      <c r="AL844" s="267">
        <f t="shared" si="165"/>
        <v>68</v>
      </c>
    </row>
    <row r="845" spans="2:38" s="100" customFormat="1" ht="17.5" customHeight="1" x14ac:dyDescent="0.55000000000000004">
      <c r="B845" s="265">
        <f t="shared" si="159"/>
        <v>69</v>
      </c>
      <c r="C845" s="114">
        <v>44906</v>
      </c>
      <c r="D845" s="100">
        <v>7</v>
      </c>
      <c r="E845" s="100">
        <v>21</v>
      </c>
      <c r="F845" s="100">
        <v>10</v>
      </c>
      <c r="I845" s="100">
        <v>1</v>
      </c>
      <c r="J845" s="265">
        <f t="shared" si="160"/>
        <v>30</v>
      </c>
      <c r="K845" s="100">
        <v>5</v>
      </c>
      <c r="M845" s="100">
        <v>2</v>
      </c>
      <c r="O845" s="100">
        <v>1</v>
      </c>
      <c r="T845" s="100">
        <v>6</v>
      </c>
      <c r="Y845" s="100">
        <v>1</v>
      </c>
      <c r="Z845" s="100">
        <v>10</v>
      </c>
      <c r="AB845" s="100">
        <v>2</v>
      </c>
      <c r="AD845" s="100">
        <v>3</v>
      </c>
      <c r="AG845" s="266"/>
      <c r="AH845" s="114">
        <f t="shared" si="161"/>
        <v>44906</v>
      </c>
      <c r="AI845" s="267">
        <f t="shared" si="162"/>
        <v>62</v>
      </c>
      <c r="AJ845" s="267">
        <f t="shared" si="163"/>
        <v>0</v>
      </c>
      <c r="AK845" s="100">
        <f t="shared" si="164"/>
        <v>7</v>
      </c>
      <c r="AL845" s="267">
        <f t="shared" si="165"/>
        <v>69</v>
      </c>
    </row>
    <row r="846" spans="2:38" s="100" customFormat="1" ht="17.5" customHeight="1" x14ac:dyDescent="0.55000000000000004">
      <c r="B846" s="265">
        <f t="shared" si="159"/>
        <v>45</v>
      </c>
      <c r="C846" s="114">
        <v>44907</v>
      </c>
      <c r="D846" s="100">
        <v>8</v>
      </c>
      <c r="E846" s="100">
        <v>22</v>
      </c>
      <c r="I846" s="100">
        <v>1</v>
      </c>
      <c r="J846" s="265">
        <f t="shared" si="160"/>
        <v>14</v>
      </c>
      <c r="K846" s="100">
        <v>8</v>
      </c>
      <c r="O846" s="100">
        <v>1</v>
      </c>
      <c r="T846" s="100">
        <v>1</v>
      </c>
      <c r="AB846" s="100">
        <v>1</v>
      </c>
      <c r="AD846" s="100">
        <v>1</v>
      </c>
      <c r="AF846" s="100">
        <v>2</v>
      </c>
      <c r="AG846" s="266"/>
      <c r="AH846" s="114">
        <f t="shared" si="161"/>
        <v>44907</v>
      </c>
      <c r="AI846" s="267">
        <f t="shared" si="162"/>
        <v>37</v>
      </c>
      <c r="AJ846" s="267">
        <f t="shared" si="163"/>
        <v>0</v>
      </c>
      <c r="AK846" s="100">
        <f t="shared" si="164"/>
        <v>8</v>
      </c>
      <c r="AL846" s="267">
        <f t="shared" si="165"/>
        <v>45</v>
      </c>
    </row>
    <row r="847" spans="2:38" s="100" customFormat="1" ht="17.5" customHeight="1" x14ac:dyDescent="0.55000000000000004">
      <c r="B847" s="265">
        <f t="shared" si="159"/>
        <v>42</v>
      </c>
      <c r="C847" s="114">
        <v>44908</v>
      </c>
      <c r="D847" s="100">
        <v>4</v>
      </c>
      <c r="E847" s="100">
        <v>5</v>
      </c>
      <c r="F847" s="100">
        <v>3</v>
      </c>
      <c r="I847" s="100">
        <v>8</v>
      </c>
      <c r="J847" s="265">
        <f t="shared" si="160"/>
        <v>22</v>
      </c>
      <c r="K847" s="100">
        <v>6</v>
      </c>
      <c r="O847" s="100">
        <v>4</v>
      </c>
      <c r="S847" s="100">
        <v>1</v>
      </c>
      <c r="V847" s="100">
        <v>1</v>
      </c>
      <c r="Z847" s="100">
        <v>2</v>
      </c>
      <c r="AB847" s="100">
        <v>8</v>
      </c>
      <c r="AG847" s="266"/>
      <c r="AH847" s="114">
        <f t="shared" si="161"/>
        <v>44908</v>
      </c>
      <c r="AI847" s="267">
        <f t="shared" si="162"/>
        <v>38</v>
      </c>
      <c r="AJ847" s="267">
        <f t="shared" si="163"/>
        <v>0</v>
      </c>
      <c r="AK847" s="100">
        <f t="shared" si="164"/>
        <v>4</v>
      </c>
      <c r="AL847" s="267">
        <f t="shared" si="165"/>
        <v>42</v>
      </c>
    </row>
    <row r="848" spans="2:38" s="100" customFormat="1" ht="17.5" customHeight="1" x14ac:dyDescent="0.55000000000000004">
      <c r="B848" s="265">
        <f t="shared" si="159"/>
        <v>56</v>
      </c>
      <c r="C848" s="114">
        <v>44909</v>
      </c>
      <c r="D848" s="100">
        <v>3</v>
      </c>
      <c r="E848" s="100">
        <v>17</v>
      </c>
      <c r="F848" s="100">
        <v>6</v>
      </c>
      <c r="J848" s="265">
        <f t="shared" si="160"/>
        <v>30</v>
      </c>
      <c r="K848" s="100">
        <v>15</v>
      </c>
      <c r="O848" s="100">
        <v>2</v>
      </c>
      <c r="S848" s="100">
        <v>2</v>
      </c>
      <c r="W848" s="100">
        <v>1</v>
      </c>
      <c r="Y848" s="100">
        <v>2</v>
      </c>
      <c r="Z848" s="100">
        <v>5</v>
      </c>
      <c r="AB848" s="100">
        <v>2</v>
      </c>
      <c r="AD848" s="100">
        <v>1</v>
      </c>
      <c r="AG848" s="266"/>
      <c r="AH848" s="114">
        <f t="shared" si="161"/>
        <v>44909</v>
      </c>
      <c r="AI848" s="267">
        <f t="shared" si="162"/>
        <v>53</v>
      </c>
      <c r="AJ848" s="267">
        <f t="shared" si="163"/>
        <v>0</v>
      </c>
      <c r="AK848" s="100">
        <f t="shared" si="164"/>
        <v>3</v>
      </c>
      <c r="AL848" s="267">
        <f t="shared" si="165"/>
        <v>56</v>
      </c>
    </row>
    <row r="849" spans="2:38" s="100" customFormat="1" ht="17.5" customHeight="1" x14ac:dyDescent="0.55000000000000004">
      <c r="B849" s="265">
        <f t="shared" si="159"/>
        <v>66</v>
      </c>
      <c r="C849" s="114">
        <v>44910</v>
      </c>
      <c r="D849" s="100">
        <v>6</v>
      </c>
      <c r="E849" s="100">
        <v>17</v>
      </c>
      <c r="F849" s="100">
        <v>11</v>
      </c>
      <c r="H849" s="100">
        <v>2</v>
      </c>
      <c r="I849" s="100">
        <v>1</v>
      </c>
      <c r="J849" s="265">
        <f t="shared" si="160"/>
        <v>29</v>
      </c>
      <c r="K849" s="100">
        <v>14</v>
      </c>
      <c r="S849" s="100">
        <v>6</v>
      </c>
      <c r="Y849" s="100">
        <v>1</v>
      </c>
      <c r="Z849" s="100">
        <v>2</v>
      </c>
      <c r="AB849" s="100">
        <v>3</v>
      </c>
      <c r="AD849" s="100">
        <v>2</v>
      </c>
      <c r="AF849" s="100">
        <v>1</v>
      </c>
      <c r="AG849" s="266"/>
      <c r="AH849" s="114">
        <f t="shared" si="161"/>
        <v>44910</v>
      </c>
      <c r="AI849" s="267">
        <f t="shared" si="162"/>
        <v>58</v>
      </c>
      <c r="AJ849" s="267">
        <f t="shared" si="163"/>
        <v>2</v>
      </c>
      <c r="AK849" s="100">
        <f t="shared" si="164"/>
        <v>6</v>
      </c>
      <c r="AL849" s="267">
        <f t="shared" si="165"/>
        <v>66</v>
      </c>
    </row>
    <row r="850" spans="2:38" s="100" customFormat="1" ht="17.5" customHeight="1" x14ac:dyDescent="0.55000000000000004">
      <c r="B850" s="265">
        <f t="shared" si="159"/>
        <v>57</v>
      </c>
      <c r="C850" s="114">
        <v>44911</v>
      </c>
      <c r="D850" s="100">
        <v>5</v>
      </c>
      <c r="E850" s="100">
        <v>13</v>
      </c>
      <c r="F850" s="100">
        <v>6</v>
      </c>
      <c r="I850" s="100">
        <v>4</v>
      </c>
      <c r="J850" s="265">
        <f t="shared" si="160"/>
        <v>29</v>
      </c>
      <c r="K850" s="100">
        <v>9</v>
      </c>
      <c r="O850" s="100">
        <v>3</v>
      </c>
      <c r="S850" s="100">
        <v>1</v>
      </c>
      <c r="Y850" s="100">
        <v>7</v>
      </c>
      <c r="Z850" s="100">
        <v>5</v>
      </c>
      <c r="AB850" s="100">
        <v>4</v>
      </c>
      <c r="AG850" s="266"/>
      <c r="AH850" s="114">
        <f t="shared" si="161"/>
        <v>44911</v>
      </c>
      <c r="AI850" s="267">
        <f t="shared" si="162"/>
        <v>52</v>
      </c>
      <c r="AJ850" s="267">
        <f t="shared" si="163"/>
        <v>0</v>
      </c>
      <c r="AK850" s="100">
        <f t="shared" si="164"/>
        <v>5</v>
      </c>
      <c r="AL850" s="267">
        <f t="shared" si="165"/>
        <v>57</v>
      </c>
    </row>
    <row r="851" spans="2:38" s="100" customFormat="1" ht="17.5" customHeight="1" x14ac:dyDescent="0.55000000000000004">
      <c r="B851" s="265">
        <f t="shared" si="159"/>
        <v>69</v>
      </c>
      <c r="C851" s="114">
        <v>44912</v>
      </c>
      <c r="D851" s="100">
        <v>7</v>
      </c>
      <c r="E851" s="100">
        <v>17</v>
      </c>
      <c r="F851" s="100">
        <v>18</v>
      </c>
      <c r="I851" s="100">
        <v>5</v>
      </c>
      <c r="J851" s="265">
        <f t="shared" si="160"/>
        <v>22</v>
      </c>
      <c r="K851" s="100">
        <v>9</v>
      </c>
      <c r="M851" s="100">
        <v>1</v>
      </c>
      <c r="S851" s="100">
        <v>1</v>
      </c>
      <c r="Y851" s="100">
        <v>10</v>
      </c>
      <c r="AD851" s="100">
        <v>1</v>
      </c>
      <c r="AG851" s="266"/>
      <c r="AH851" s="114">
        <f t="shared" si="161"/>
        <v>44912</v>
      </c>
      <c r="AI851" s="267">
        <f t="shared" si="162"/>
        <v>62</v>
      </c>
      <c r="AJ851" s="267">
        <f t="shared" si="163"/>
        <v>0</v>
      </c>
      <c r="AK851" s="100">
        <f t="shared" si="164"/>
        <v>7</v>
      </c>
      <c r="AL851" s="267">
        <f t="shared" si="165"/>
        <v>69</v>
      </c>
    </row>
    <row r="852" spans="2:38" s="100" customFormat="1" ht="17.5" customHeight="1" x14ac:dyDescent="0.55000000000000004">
      <c r="B852" s="265">
        <f t="shared" si="159"/>
        <v>77</v>
      </c>
      <c r="C852" s="114">
        <v>44913</v>
      </c>
      <c r="D852" s="100">
        <v>2</v>
      </c>
      <c r="E852" s="100">
        <v>31</v>
      </c>
      <c r="F852" s="100">
        <v>14</v>
      </c>
      <c r="I852" s="100">
        <v>2</v>
      </c>
      <c r="J852" s="265">
        <f t="shared" si="160"/>
        <v>28</v>
      </c>
      <c r="K852" s="100">
        <v>7</v>
      </c>
      <c r="N852" s="100">
        <v>1</v>
      </c>
      <c r="O852" s="100">
        <v>1</v>
      </c>
      <c r="S852" s="100">
        <v>5</v>
      </c>
      <c r="Y852" s="100">
        <v>3</v>
      </c>
      <c r="Z852" s="100">
        <v>4</v>
      </c>
      <c r="AB852" s="100">
        <v>6</v>
      </c>
      <c r="AD852" s="100">
        <v>1</v>
      </c>
      <c r="AG852" s="266"/>
      <c r="AH852" s="114">
        <f t="shared" si="161"/>
        <v>44913</v>
      </c>
      <c r="AI852" s="267">
        <f t="shared" si="162"/>
        <v>75</v>
      </c>
      <c r="AJ852" s="267">
        <f t="shared" si="163"/>
        <v>0</v>
      </c>
      <c r="AK852" s="100">
        <f t="shared" si="164"/>
        <v>2</v>
      </c>
      <c r="AL852" s="267">
        <f t="shared" si="165"/>
        <v>77</v>
      </c>
    </row>
    <row r="853" spans="2:38" s="100" customFormat="1" ht="17.5" customHeight="1" x14ac:dyDescent="0.55000000000000004">
      <c r="B853" s="265">
        <f t="shared" si="159"/>
        <v>66</v>
      </c>
      <c r="C853" s="114">
        <v>44914</v>
      </c>
      <c r="D853" s="100">
        <v>5</v>
      </c>
      <c r="E853" s="100">
        <v>36</v>
      </c>
      <c r="F853" s="100">
        <v>10</v>
      </c>
      <c r="J853" s="265">
        <f t="shared" si="160"/>
        <v>15</v>
      </c>
      <c r="K853" s="100">
        <v>5</v>
      </c>
      <c r="O853" s="100">
        <v>1</v>
      </c>
      <c r="S853" s="100">
        <v>1</v>
      </c>
      <c r="Y853" s="100">
        <v>2</v>
      </c>
      <c r="Z853" s="100">
        <v>3</v>
      </c>
      <c r="AB853" s="100">
        <v>2</v>
      </c>
      <c r="AD853" s="100">
        <v>1</v>
      </c>
      <c r="AG853" s="266"/>
      <c r="AH853" s="114">
        <f t="shared" si="161"/>
        <v>44914</v>
      </c>
      <c r="AI853" s="267">
        <f t="shared" si="162"/>
        <v>61</v>
      </c>
      <c r="AJ853" s="267">
        <f t="shared" si="163"/>
        <v>0</v>
      </c>
      <c r="AK853" s="100">
        <f t="shared" si="164"/>
        <v>5</v>
      </c>
      <c r="AL853" s="267">
        <f t="shared" si="165"/>
        <v>66</v>
      </c>
    </row>
    <row r="854" spans="2:38" s="100" customFormat="1" ht="17.5" customHeight="1" x14ac:dyDescent="0.55000000000000004">
      <c r="B854" s="265">
        <f t="shared" si="159"/>
        <v>52</v>
      </c>
      <c r="C854" s="114">
        <v>44915</v>
      </c>
      <c r="D854" s="100">
        <v>4</v>
      </c>
      <c r="E854" s="100">
        <v>18</v>
      </c>
      <c r="F854" s="100">
        <v>17</v>
      </c>
      <c r="J854" s="265">
        <f t="shared" si="160"/>
        <v>13</v>
      </c>
      <c r="M854" s="100">
        <v>1</v>
      </c>
      <c r="N854" s="100">
        <v>1</v>
      </c>
      <c r="S854" s="100">
        <v>4</v>
      </c>
      <c r="Y854" s="100">
        <v>3</v>
      </c>
      <c r="AB854" s="100">
        <v>4</v>
      </c>
      <c r="AG854" s="266"/>
      <c r="AH854" s="114">
        <f t="shared" si="161"/>
        <v>44915</v>
      </c>
      <c r="AI854" s="267">
        <f t="shared" si="162"/>
        <v>48</v>
      </c>
      <c r="AJ854" s="267">
        <f t="shared" si="163"/>
        <v>0</v>
      </c>
      <c r="AK854" s="100">
        <f t="shared" si="164"/>
        <v>4</v>
      </c>
      <c r="AL854" s="267">
        <f t="shared" si="165"/>
        <v>52</v>
      </c>
    </row>
    <row r="855" spans="2:38" s="100" customFormat="1" ht="17.5" customHeight="1" x14ac:dyDescent="0.55000000000000004">
      <c r="B855" s="265">
        <f t="shared" si="159"/>
        <v>64</v>
      </c>
      <c r="C855" s="114">
        <v>44916</v>
      </c>
      <c r="D855" s="100">
        <v>2</v>
      </c>
      <c r="E855" s="100">
        <v>47</v>
      </c>
      <c r="F855" s="100">
        <v>7</v>
      </c>
      <c r="J855" s="265">
        <f t="shared" si="160"/>
        <v>8</v>
      </c>
      <c r="S855" s="100">
        <v>1</v>
      </c>
      <c r="Y855" s="100">
        <v>2</v>
      </c>
      <c r="AB855" s="100">
        <v>5</v>
      </c>
      <c r="AG855" s="266"/>
      <c r="AH855" s="114">
        <f t="shared" si="161"/>
        <v>44916</v>
      </c>
      <c r="AI855" s="267">
        <f t="shared" si="162"/>
        <v>62</v>
      </c>
      <c r="AJ855" s="267">
        <f t="shared" si="163"/>
        <v>0</v>
      </c>
      <c r="AK855" s="100">
        <f t="shared" si="164"/>
        <v>2</v>
      </c>
      <c r="AL855" s="267">
        <f t="shared" si="165"/>
        <v>64</v>
      </c>
    </row>
    <row r="856" spans="2:38" s="100" customFormat="1" ht="17.5" customHeight="1" x14ac:dyDescent="0.55000000000000004">
      <c r="B856" s="265">
        <f t="shared" si="159"/>
        <v>65</v>
      </c>
      <c r="C856" s="114">
        <v>44917</v>
      </c>
      <c r="D856" s="100">
        <v>8</v>
      </c>
      <c r="E856" s="100">
        <v>41</v>
      </c>
      <c r="F856" s="100">
        <v>1</v>
      </c>
      <c r="H856" s="100">
        <v>1</v>
      </c>
      <c r="J856" s="265">
        <f t="shared" si="160"/>
        <v>14</v>
      </c>
      <c r="K856" s="100">
        <v>3</v>
      </c>
      <c r="N856" s="100">
        <v>2</v>
      </c>
      <c r="S856" s="100">
        <v>2</v>
      </c>
      <c r="Y856" s="100">
        <v>2</v>
      </c>
      <c r="Z856" s="100">
        <v>3</v>
      </c>
      <c r="AB856" s="100">
        <v>1</v>
      </c>
      <c r="AD856" s="100">
        <v>1</v>
      </c>
      <c r="AG856" s="266"/>
      <c r="AH856" s="114">
        <f t="shared" si="161"/>
        <v>44917</v>
      </c>
      <c r="AI856" s="267">
        <f t="shared" si="162"/>
        <v>56</v>
      </c>
      <c r="AJ856" s="267">
        <f t="shared" si="163"/>
        <v>1</v>
      </c>
      <c r="AK856" s="100">
        <f t="shared" si="164"/>
        <v>8</v>
      </c>
      <c r="AL856" s="267">
        <f t="shared" si="165"/>
        <v>65</v>
      </c>
    </row>
    <row r="857" spans="2:38" s="100" customFormat="1" ht="17.5" customHeight="1" x14ac:dyDescent="0.55000000000000004">
      <c r="B857" s="265">
        <f t="shared" si="159"/>
        <v>25</v>
      </c>
      <c r="C857" s="114">
        <v>44918</v>
      </c>
      <c r="D857" s="100">
        <v>7</v>
      </c>
      <c r="E857" s="100">
        <v>6</v>
      </c>
      <c r="F857" s="100">
        <v>3</v>
      </c>
      <c r="J857" s="265">
        <f t="shared" si="160"/>
        <v>9</v>
      </c>
      <c r="K857" s="100">
        <v>4</v>
      </c>
      <c r="S857" s="100">
        <v>4</v>
      </c>
      <c r="Y857" s="100">
        <v>1</v>
      </c>
      <c r="AG857" s="266"/>
      <c r="AH857" s="114">
        <f t="shared" si="161"/>
        <v>44918</v>
      </c>
      <c r="AI857" s="267">
        <f t="shared" si="162"/>
        <v>18</v>
      </c>
      <c r="AJ857" s="267">
        <f t="shared" si="163"/>
        <v>0</v>
      </c>
      <c r="AK857" s="100">
        <f t="shared" si="164"/>
        <v>7</v>
      </c>
      <c r="AL857" s="267">
        <f t="shared" si="165"/>
        <v>25</v>
      </c>
    </row>
    <row r="858" spans="2:38" s="100" customFormat="1" ht="17.5" customHeight="1" x14ac:dyDescent="0.55000000000000004">
      <c r="B858" s="265">
        <f t="shared" si="159"/>
        <v>43</v>
      </c>
      <c r="C858" s="114">
        <v>44919</v>
      </c>
      <c r="D858" s="100">
        <v>6</v>
      </c>
      <c r="E858" s="100">
        <v>11</v>
      </c>
      <c r="F858" s="100">
        <v>5</v>
      </c>
      <c r="H858" s="100">
        <v>5</v>
      </c>
      <c r="J858" s="265">
        <f t="shared" si="160"/>
        <v>16</v>
      </c>
      <c r="K858" s="100">
        <v>2</v>
      </c>
      <c r="O858" s="100">
        <v>2</v>
      </c>
      <c r="S858" s="100">
        <v>8</v>
      </c>
      <c r="Y858" s="100">
        <v>2</v>
      </c>
      <c r="AB858" s="100">
        <v>1</v>
      </c>
      <c r="AF858" s="100">
        <v>1</v>
      </c>
      <c r="AG858" s="266"/>
      <c r="AH858" s="114">
        <f t="shared" si="161"/>
        <v>44919</v>
      </c>
      <c r="AI858" s="267">
        <f t="shared" si="162"/>
        <v>32</v>
      </c>
      <c r="AJ858" s="267">
        <f t="shared" si="163"/>
        <v>5</v>
      </c>
      <c r="AK858" s="100">
        <f t="shared" si="164"/>
        <v>6</v>
      </c>
      <c r="AL858" s="267">
        <f t="shared" si="165"/>
        <v>43</v>
      </c>
    </row>
    <row r="859" spans="2:38" s="100" customFormat="1" ht="17.5" customHeight="1" x14ac:dyDescent="0.55000000000000004">
      <c r="B859" s="265">
        <f t="shared" si="159"/>
        <v>31</v>
      </c>
      <c r="C859" s="114">
        <v>44920</v>
      </c>
      <c r="D859" s="100">
        <v>9</v>
      </c>
      <c r="E859" s="100">
        <v>5</v>
      </c>
      <c r="F859" s="100">
        <v>1</v>
      </c>
      <c r="J859" s="265">
        <f t="shared" si="160"/>
        <v>16</v>
      </c>
      <c r="K859" s="100">
        <v>2</v>
      </c>
      <c r="N859" s="100">
        <v>2</v>
      </c>
      <c r="R859" s="100">
        <v>1</v>
      </c>
      <c r="S859" s="100">
        <v>3</v>
      </c>
      <c r="Y859" s="100">
        <v>1</v>
      </c>
      <c r="AB859" s="100">
        <v>4</v>
      </c>
      <c r="AD859" s="100">
        <v>3</v>
      </c>
      <c r="AG859" s="266"/>
      <c r="AH859" s="114">
        <f t="shared" si="161"/>
        <v>44920</v>
      </c>
      <c r="AI859" s="267">
        <f t="shared" si="162"/>
        <v>22</v>
      </c>
      <c r="AJ859" s="267">
        <f t="shared" si="163"/>
        <v>0</v>
      </c>
      <c r="AK859" s="100">
        <f t="shared" si="164"/>
        <v>9</v>
      </c>
      <c r="AL859" s="267">
        <f t="shared" si="165"/>
        <v>31</v>
      </c>
    </row>
    <row r="860" spans="2:38" s="100" customFormat="1" ht="17.5" customHeight="1" x14ac:dyDescent="0.55000000000000004">
      <c r="B860" s="265">
        <f t="shared" si="159"/>
        <v>48</v>
      </c>
      <c r="C860" s="114">
        <v>44921</v>
      </c>
      <c r="D860" s="100">
        <v>4</v>
      </c>
      <c r="E860" s="100">
        <v>22</v>
      </c>
      <c r="F860" s="100">
        <v>4</v>
      </c>
      <c r="J860" s="265">
        <f t="shared" si="160"/>
        <v>18</v>
      </c>
      <c r="K860" s="100">
        <v>2</v>
      </c>
      <c r="S860" s="100">
        <v>13</v>
      </c>
      <c r="Y860" s="100">
        <v>1</v>
      </c>
      <c r="AF860" s="100">
        <v>2</v>
      </c>
      <c r="AG860" s="266"/>
      <c r="AH860" s="114">
        <f t="shared" si="161"/>
        <v>44921</v>
      </c>
      <c r="AI860" s="267">
        <f t="shared" si="162"/>
        <v>44</v>
      </c>
      <c r="AJ860" s="267">
        <f t="shared" si="163"/>
        <v>0</v>
      </c>
      <c r="AK860" s="100">
        <f t="shared" si="164"/>
        <v>4</v>
      </c>
      <c r="AL860" s="267">
        <f t="shared" si="165"/>
        <v>48</v>
      </c>
    </row>
    <row r="861" spans="2:38" s="100" customFormat="1" ht="17.5" customHeight="1" x14ac:dyDescent="0.55000000000000004">
      <c r="B861" s="265">
        <f t="shared" si="159"/>
        <v>95</v>
      </c>
      <c r="C861" s="114">
        <v>44922</v>
      </c>
      <c r="D861" s="100">
        <v>4</v>
      </c>
      <c r="E861" s="100">
        <v>82</v>
      </c>
      <c r="F861" s="100">
        <v>1</v>
      </c>
      <c r="J861" s="265">
        <f t="shared" si="160"/>
        <v>8</v>
      </c>
      <c r="K861" s="100">
        <v>2</v>
      </c>
      <c r="N861" s="100">
        <v>1</v>
      </c>
      <c r="O861" s="100">
        <v>2</v>
      </c>
      <c r="S861" s="100">
        <v>2</v>
      </c>
      <c r="Z861" s="100">
        <v>1</v>
      </c>
      <c r="AG861" s="266"/>
      <c r="AH861" s="114">
        <f t="shared" si="161"/>
        <v>44922</v>
      </c>
      <c r="AI861" s="267">
        <f t="shared" si="162"/>
        <v>91</v>
      </c>
      <c r="AJ861" s="267">
        <f t="shared" si="163"/>
        <v>0</v>
      </c>
      <c r="AK861" s="100">
        <f t="shared" si="164"/>
        <v>4</v>
      </c>
      <c r="AL861" s="267">
        <f t="shared" si="165"/>
        <v>95</v>
      </c>
    </row>
    <row r="862" spans="2:38" s="100" customFormat="1" ht="17.5" customHeight="1" x14ac:dyDescent="0.55000000000000004">
      <c r="B862" s="265">
        <f t="shared" ref="B862" si="166">SUM(D862:AG862)-J862</f>
        <v>22</v>
      </c>
      <c r="C862" s="114">
        <v>44923</v>
      </c>
      <c r="D862" s="100">
        <v>4</v>
      </c>
      <c r="E862" s="100">
        <v>4</v>
      </c>
      <c r="F862" s="100">
        <v>6</v>
      </c>
      <c r="J862" s="265">
        <f t="shared" ref="J862" si="167">SUM(K862:AF862)</f>
        <v>8</v>
      </c>
      <c r="S862" s="100">
        <v>4</v>
      </c>
      <c r="Y862" s="100">
        <v>1</v>
      </c>
      <c r="Z862" s="100">
        <v>3</v>
      </c>
      <c r="AG862" s="266"/>
      <c r="AH862" s="114">
        <f t="shared" ref="AH862" si="168">+C862</f>
        <v>44923</v>
      </c>
      <c r="AI862" s="267">
        <f t="shared" ref="AI862" si="169">+AL862-AJ862-AK862</f>
        <v>18</v>
      </c>
      <c r="AJ862" s="267">
        <f t="shared" ref="AJ862" si="170">+H862</f>
        <v>0</v>
      </c>
      <c r="AK862" s="100">
        <f t="shared" ref="AK862" si="171">+D862</f>
        <v>4</v>
      </c>
      <c r="AL862" s="267">
        <f t="shared" ref="AL862" si="172">+B862</f>
        <v>22</v>
      </c>
    </row>
    <row r="863" spans="2:38" s="100" customFormat="1" ht="17.5" customHeight="1" x14ac:dyDescent="0.55000000000000004">
      <c r="B863" s="265">
        <f t="shared" ref="B863" si="173">SUM(D863:AG863)-J863</f>
        <v>24</v>
      </c>
      <c r="C863" s="114">
        <v>44924</v>
      </c>
      <c r="D863" s="100">
        <v>3</v>
      </c>
      <c r="E863" s="100">
        <v>18</v>
      </c>
      <c r="J863" s="265">
        <f t="shared" ref="J863" si="174">SUM(K863:AF863)</f>
        <v>3</v>
      </c>
      <c r="S863" s="100">
        <v>3</v>
      </c>
      <c r="AG863" s="266"/>
      <c r="AH863" s="114">
        <f t="shared" ref="AH863" si="175">+C863</f>
        <v>44924</v>
      </c>
      <c r="AI863" s="267">
        <f t="shared" ref="AI863" si="176">+AL863-AJ863-AK863</f>
        <v>21</v>
      </c>
      <c r="AJ863" s="267">
        <f t="shared" ref="AJ863" si="177">+H863</f>
        <v>0</v>
      </c>
      <c r="AK863" s="100">
        <f t="shared" ref="AK863" si="178">+D863</f>
        <v>3</v>
      </c>
      <c r="AL863" s="267">
        <f t="shared" ref="AL863" si="179">+B863</f>
        <v>24</v>
      </c>
    </row>
    <row r="864" spans="2:38" s="100" customFormat="1" ht="17.5" customHeight="1" x14ac:dyDescent="0.55000000000000004">
      <c r="B864" s="265">
        <f t="shared" ref="B864" si="180">SUM(D864:AG864)-J864</f>
        <v>25</v>
      </c>
      <c r="C864" s="114">
        <v>44925</v>
      </c>
      <c r="D864" s="100">
        <v>4</v>
      </c>
      <c r="E864" s="100">
        <v>9</v>
      </c>
      <c r="F864" s="100">
        <v>3</v>
      </c>
      <c r="H864" s="100">
        <v>3</v>
      </c>
      <c r="J864" s="265">
        <f t="shared" ref="J864" si="181">SUM(K864:AF864)</f>
        <v>6</v>
      </c>
      <c r="K864" s="100">
        <v>2</v>
      </c>
      <c r="S864" s="100">
        <v>4</v>
      </c>
      <c r="AG864" s="266"/>
      <c r="AH864" s="114">
        <f t="shared" ref="AH864" si="182">+C864</f>
        <v>44925</v>
      </c>
      <c r="AI864" s="267">
        <f t="shared" ref="AI864" si="183">+AL864-AJ864-AK864</f>
        <v>18</v>
      </c>
      <c r="AJ864" s="267">
        <f t="shared" ref="AJ864" si="184">+H864</f>
        <v>3</v>
      </c>
      <c r="AK864" s="100">
        <f t="shared" ref="AK864" si="185">+D864</f>
        <v>4</v>
      </c>
      <c r="AL864" s="267">
        <f t="shared" ref="AL864" si="186">+B864</f>
        <v>25</v>
      </c>
    </row>
    <row r="865" spans="2:39" s="100" customFormat="1" ht="17.5" customHeight="1" x14ac:dyDescent="0.55000000000000004">
      <c r="B865" s="265">
        <f t="shared" ref="B865" si="187">SUM(D865:AG865)-J865</f>
        <v>36</v>
      </c>
      <c r="C865" s="114">
        <v>44926</v>
      </c>
      <c r="D865" s="100">
        <v>3</v>
      </c>
      <c r="E865" s="100">
        <v>31</v>
      </c>
      <c r="J865" s="265">
        <f t="shared" ref="J865" si="188">SUM(K865:AF865)</f>
        <v>2</v>
      </c>
      <c r="S865" s="100">
        <v>1</v>
      </c>
      <c r="AB865" s="100">
        <v>1</v>
      </c>
      <c r="AG865" s="266"/>
      <c r="AH865" s="114">
        <f t="shared" ref="AH865" si="189">+C865</f>
        <v>44926</v>
      </c>
      <c r="AI865" s="267">
        <f t="shared" ref="AI865" si="190">+AL865-AJ865-AK865</f>
        <v>33</v>
      </c>
      <c r="AJ865" s="267">
        <f t="shared" ref="AJ865" si="191">+H865</f>
        <v>0</v>
      </c>
      <c r="AK865" s="100">
        <f t="shared" ref="AK865" si="192">+D865</f>
        <v>3</v>
      </c>
      <c r="AL865" s="267">
        <f t="shared" ref="AL865" si="193">+B865</f>
        <v>36</v>
      </c>
    </row>
    <row r="866" spans="2:39" s="100" customFormat="1" ht="17.5" customHeight="1" x14ac:dyDescent="0.55000000000000004">
      <c r="B866" s="265">
        <f t="shared" ref="B866" si="194">SUM(D866:AG866)-J866</f>
        <v>24</v>
      </c>
      <c r="C866" s="114">
        <v>44927</v>
      </c>
      <c r="D866" s="100">
        <v>2</v>
      </c>
      <c r="E866" s="100">
        <v>17</v>
      </c>
      <c r="F866" s="100">
        <v>1</v>
      </c>
      <c r="H866" s="100">
        <v>1</v>
      </c>
      <c r="J866" s="265">
        <f t="shared" ref="J866" si="195">SUM(K866:AF866)</f>
        <v>3</v>
      </c>
      <c r="S866" s="100">
        <v>3</v>
      </c>
      <c r="AG866" s="266"/>
      <c r="AH866" s="114">
        <f t="shared" ref="AH866" si="196">+C866</f>
        <v>44927</v>
      </c>
      <c r="AI866" s="267">
        <f t="shared" ref="AI866" si="197">+AL866-AJ866-AK866</f>
        <v>21</v>
      </c>
      <c r="AJ866" s="267">
        <f t="shared" ref="AJ866" si="198">+H866</f>
        <v>1</v>
      </c>
      <c r="AK866" s="100">
        <f t="shared" ref="AK866" si="199">+D866</f>
        <v>2</v>
      </c>
      <c r="AL866" s="267">
        <f t="shared" ref="AL866" si="200">+B866</f>
        <v>24</v>
      </c>
    </row>
    <row r="867" spans="2:39" s="100" customFormat="1" ht="17.5" customHeight="1" x14ac:dyDescent="0.55000000000000004">
      <c r="B867" s="265">
        <f t="shared" ref="B867" si="201">SUM(D867:AG867)-J867</f>
        <v>29</v>
      </c>
      <c r="C867" s="114">
        <v>44928</v>
      </c>
      <c r="D867" s="100">
        <v>3</v>
      </c>
      <c r="E867" s="100">
        <v>18</v>
      </c>
      <c r="F867" s="100">
        <v>2</v>
      </c>
      <c r="J867" s="265">
        <f t="shared" ref="J867" si="202">SUM(K867:AF867)</f>
        <v>6</v>
      </c>
      <c r="S867" s="100">
        <v>4</v>
      </c>
      <c r="AB867" s="100">
        <v>1</v>
      </c>
      <c r="AF867" s="100">
        <v>1</v>
      </c>
      <c r="AG867" s="266"/>
      <c r="AH867" s="114">
        <f t="shared" ref="AH867" si="203">+C867</f>
        <v>44928</v>
      </c>
      <c r="AI867" s="267">
        <f t="shared" ref="AI867" si="204">+AL867-AJ867-AK867</f>
        <v>26</v>
      </c>
      <c r="AJ867" s="267">
        <f t="shared" ref="AJ867" si="205">+H867</f>
        <v>0</v>
      </c>
      <c r="AK867" s="100">
        <f t="shared" ref="AK867" si="206">+D867</f>
        <v>3</v>
      </c>
      <c r="AL867" s="267">
        <f t="shared" ref="AL867" si="207">+B867</f>
        <v>29</v>
      </c>
    </row>
    <row r="868" spans="2:39" s="100" customFormat="1" ht="17.5" customHeight="1" x14ac:dyDescent="0.55000000000000004">
      <c r="B868" s="265"/>
      <c r="C868" s="114"/>
      <c r="J868" s="265"/>
      <c r="AG868" s="266"/>
      <c r="AH868" s="114"/>
      <c r="AI868" s="267"/>
      <c r="AJ868" s="267"/>
      <c r="AL868" s="267"/>
    </row>
    <row r="869" spans="2:39" s="100" customFormat="1" ht="17.5" customHeight="1" x14ac:dyDescent="0.55000000000000004">
      <c r="B869" s="265"/>
      <c r="C869" s="114"/>
      <c r="J869" s="265"/>
      <c r="AG869" s="266"/>
      <c r="AH869" s="114"/>
      <c r="AI869" s="267"/>
      <c r="AJ869" s="267"/>
      <c r="AL869" s="267"/>
    </row>
    <row r="870" spans="2:39" ht="17.5" customHeight="1" x14ac:dyDescent="0.55000000000000004">
      <c r="B870" s="242"/>
      <c r="C870" s="1"/>
      <c r="E870" s="258"/>
      <c r="J870" s="242"/>
      <c r="AH870" s="1"/>
      <c r="AI870" s="243"/>
      <c r="AJ870" s="243"/>
    </row>
    <row r="871" spans="2:39" x14ac:dyDescent="0.55000000000000004">
      <c r="B871" s="219"/>
      <c r="C871" s="1"/>
      <c r="AH871" s="249">
        <v>1</v>
      </c>
    </row>
    <row r="872" spans="2:39" s="241" customFormat="1" ht="5" customHeight="1" x14ac:dyDescent="0.55000000000000004">
      <c r="B872" s="240"/>
      <c r="C872" s="239"/>
      <c r="AG872" s="4"/>
    </row>
    <row r="873" spans="2:39" ht="5.5" customHeight="1" x14ac:dyDescent="0.55000000000000004">
      <c r="B873" s="4"/>
      <c r="C873" s="1"/>
    </row>
    <row r="874" spans="2:39" x14ac:dyDescent="0.55000000000000004">
      <c r="B874">
        <f>SUM(B2:B873)</f>
        <v>26946</v>
      </c>
      <c r="C874" s="1" t="s">
        <v>348</v>
      </c>
      <c r="D874" s="26">
        <f t="shared" ref="D874:J874" si="208">SUM(D2:D873)</f>
        <v>5350</v>
      </c>
      <c r="E874" s="26">
        <f t="shared" si="208"/>
        <v>6708</v>
      </c>
      <c r="F874" s="26">
        <f t="shared" si="208"/>
        <v>2010</v>
      </c>
      <c r="G874">
        <f t="shared" si="208"/>
        <v>1030</v>
      </c>
      <c r="H874">
        <f t="shared" si="208"/>
        <v>1788</v>
      </c>
      <c r="I874" s="26">
        <f t="shared" si="208"/>
        <v>3014</v>
      </c>
      <c r="J874" s="26">
        <f t="shared" si="208"/>
        <v>7046</v>
      </c>
      <c r="K874">
        <f t="shared" ref="K874:AF874" si="209">SUM(K2:K873)</f>
        <v>1443</v>
      </c>
      <c r="L874">
        <f t="shared" si="209"/>
        <v>16</v>
      </c>
      <c r="M874">
        <f t="shared" si="209"/>
        <v>238</v>
      </c>
      <c r="N874">
        <f t="shared" si="209"/>
        <v>126</v>
      </c>
      <c r="O874" s="26">
        <f t="shared" si="209"/>
        <v>548</v>
      </c>
      <c r="P874">
        <f t="shared" si="209"/>
        <v>22</v>
      </c>
      <c r="Q874">
        <f t="shared" si="209"/>
        <v>26</v>
      </c>
      <c r="R874">
        <f t="shared" si="209"/>
        <v>225</v>
      </c>
      <c r="S874">
        <f t="shared" si="209"/>
        <v>227</v>
      </c>
      <c r="T874">
        <f t="shared" si="209"/>
        <v>198</v>
      </c>
      <c r="U874">
        <f t="shared" si="209"/>
        <v>167</v>
      </c>
      <c r="V874">
        <f t="shared" si="209"/>
        <v>524</v>
      </c>
      <c r="W874">
        <f t="shared" si="209"/>
        <v>45</v>
      </c>
      <c r="X874">
        <f t="shared" si="209"/>
        <v>76</v>
      </c>
      <c r="Y874">
        <f t="shared" si="209"/>
        <v>368</v>
      </c>
      <c r="Z874">
        <f t="shared" si="209"/>
        <v>432</v>
      </c>
      <c r="AA874">
        <f t="shared" si="209"/>
        <v>1</v>
      </c>
      <c r="AB874">
        <f t="shared" si="209"/>
        <v>664</v>
      </c>
      <c r="AC874">
        <f t="shared" si="209"/>
        <v>76</v>
      </c>
      <c r="AD874">
        <f t="shared" si="209"/>
        <v>925</v>
      </c>
      <c r="AF874">
        <f t="shared" si="209"/>
        <v>691</v>
      </c>
      <c r="AM874" s="243"/>
    </row>
    <row r="875" spans="2:39" x14ac:dyDescent="0.55000000000000004">
      <c r="C875" s="1"/>
    </row>
    <row r="876" spans="2:39" ht="5" customHeight="1" x14ac:dyDescent="0.55000000000000004">
      <c r="C876" s="1"/>
    </row>
    <row r="879" spans="2:39" x14ac:dyDescent="0.55000000000000004">
      <c r="B879" s="219"/>
      <c r="K87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H35:AC137"/>
  <sheetViews>
    <sheetView topLeftCell="A101" zoomScale="55" zoomScaleNormal="55" workbookViewId="0">
      <selection activeCell="N94" sqref="N94"/>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row r="137" spans="8:8" x14ac:dyDescent="0.55000000000000004">
      <c r="H137" t="s">
        <v>980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AA916"/>
  <sheetViews>
    <sheetView topLeftCell="A2" workbookViewId="0">
      <pane xSplit="2" ySplit="2" topLeftCell="C906" activePane="bottomRight" state="frozen"/>
      <selection activeCell="O24" sqref="O24"/>
      <selection pane="topRight" activeCell="O24" sqref="O24"/>
      <selection pane="bottomLeft" activeCell="O24" sqref="O24"/>
      <selection pane="bottomRight" activeCell="H909" sqref="H90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803"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+K745+J746</f>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+I746+H747</f>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si="314"/>
        <v>1049</v>
      </c>
      <c r="J772" s="119"/>
      <c r="K772" s="232">
        <f t="shared" ref="K772:K803" si="327">+K771+J772</f>
        <v>977</v>
      </c>
      <c r="L772" s="271">
        <f t="shared" si="316"/>
        <v>78</v>
      </c>
      <c r="M772" s="4"/>
      <c r="N772" s="232">
        <f t="shared" ref="N772:N803" si="328">+N771+M772</f>
        <v>3</v>
      </c>
      <c r="O772" s="119">
        <v>184</v>
      </c>
      <c r="P772" s="119"/>
      <c r="Q772" s="5"/>
      <c r="R772" s="248">
        <f t="shared" ref="R772:R803" si="329">+R771+Q772</f>
        <v>352</v>
      </c>
      <c r="S772" s="218">
        <f t="shared" ref="S772:S804" si="330">+S771+Q772</f>
        <v>591</v>
      </c>
      <c r="T772" s="233">
        <f t="shared" ref="T772:T804" si="331">+T771+O772-P772-Q772</f>
        <v>184</v>
      </c>
      <c r="U772" s="250">
        <f t="shared" ref="U772:U803" si="332">+G772</f>
        <v>44792</v>
      </c>
      <c r="V772" s="4">
        <f t="shared" ref="V772:V803" si="333">+H772</f>
        <v>5</v>
      </c>
      <c r="W772" s="26">
        <f t="shared" ref="W772:W803" si="334">+I772</f>
        <v>1049</v>
      </c>
      <c r="X772" s="233">
        <f t="shared" ref="X772:X804" si="335">+X771+V772-J772</f>
        <v>68</v>
      </c>
      <c r="Y772" s="4">
        <f t="shared" ref="Y772:Y803" si="336">+O772</f>
        <v>184</v>
      </c>
      <c r="Z772" s="230">
        <f t="shared" ref="Z772:Z803" si="337">+Z771+Y772-P772-Q772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14"/>
        <v>1055</v>
      </c>
      <c r="J773" s="119"/>
      <c r="K773" s="232">
        <f t="shared" si="327"/>
        <v>977</v>
      </c>
      <c r="L773" s="271">
        <f t="shared" si="316"/>
        <v>78</v>
      </c>
      <c r="M773" s="4"/>
      <c r="N773" s="232">
        <f t="shared" si="328"/>
        <v>3</v>
      </c>
      <c r="O773" s="119">
        <v>200</v>
      </c>
      <c r="P773" s="119"/>
      <c r="Q773" s="5"/>
      <c r="R773" s="248">
        <f t="shared" si="329"/>
        <v>352</v>
      </c>
      <c r="S773" s="218">
        <f t="shared" si="330"/>
        <v>591</v>
      </c>
      <c r="T773" s="233">
        <f t="shared" si="331"/>
        <v>384</v>
      </c>
      <c r="U773" s="250">
        <f t="shared" si="332"/>
        <v>44793</v>
      </c>
      <c r="V773" s="4">
        <f t="shared" si="333"/>
        <v>6</v>
      </c>
      <c r="W773" s="26">
        <f t="shared" si="334"/>
        <v>1055</v>
      </c>
      <c r="X773" s="233">
        <f t="shared" si="335"/>
        <v>74</v>
      </c>
      <c r="Y773" s="4">
        <f t="shared" si="336"/>
        <v>200</v>
      </c>
      <c r="Z773" s="230">
        <f t="shared" si="337"/>
        <v>384</v>
      </c>
    </row>
    <row r="774" spans="1:26" ht="24" customHeight="1" x14ac:dyDescent="0.55000000000000004">
      <c r="A774">
        <f t="shared" si="288"/>
        <v>776</v>
      </c>
      <c r="B774" s="228"/>
      <c r="C774" s="44"/>
      <c r="D774" t="s">
        <v>276</v>
      </c>
      <c r="E774">
        <v>24</v>
      </c>
      <c r="F774">
        <f t="shared" si="289"/>
        <v>686</v>
      </c>
      <c r="G774" s="1">
        <v>44794</v>
      </c>
      <c r="H774" s="119">
        <v>4</v>
      </c>
      <c r="I774" s="227">
        <f t="shared" si="314"/>
        <v>1059</v>
      </c>
      <c r="J774" s="119"/>
      <c r="K774" s="232">
        <f t="shared" si="327"/>
        <v>977</v>
      </c>
      <c r="L774" s="271">
        <f t="shared" si="316"/>
        <v>78</v>
      </c>
      <c r="M774" s="4"/>
      <c r="N774" s="232">
        <f t="shared" si="328"/>
        <v>3</v>
      </c>
      <c r="O774" s="119">
        <v>189</v>
      </c>
      <c r="P774" s="119"/>
      <c r="Q774" s="5"/>
      <c r="R774" s="248">
        <f t="shared" si="329"/>
        <v>352</v>
      </c>
      <c r="S774" s="218">
        <f t="shared" si="330"/>
        <v>591</v>
      </c>
      <c r="T774" s="233">
        <f t="shared" si="331"/>
        <v>573</v>
      </c>
      <c r="U774" s="250">
        <f t="shared" si="332"/>
        <v>44794</v>
      </c>
      <c r="V774" s="4">
        <f t="shared" si="333"/>
        <v>4</v>
      </c>
      <c r="W774" s="26">
        <f t="shared" si="334"/>
        <v>1059</v>
      </c>
      <c r="X774" s="233">
        <f t="shared" si="335"/>
        <v>78</v>
      </c>
      <c r="Y774" s="4">
        <f t="shared" si="336"/>
        <v>189</v>
      </c>
      <c r="Z774" s="230">
        <f t="shared" si="337"/>
        <v>573</v>
      </c>
    </row>
    <row r="775" spans="1:26" ht="24" customHeight="1" x14ac:dyDescent="0.55000000000000004">
      <c r="A775">
        <f t="shared" si="288"/>
        <v>777</v>
      </c>
      <c r="B775" s="228"/>
      <c r="C775" s="44"/>
      <c r="D775" t="s">
        <v>277</v>
      </c>
      <c r="E775">
        <v>24</v>
      </c>
      <c r="F775">
        <f t="shared" si="289"/>
        <v>687</v>
      </c>
      <c r="G775" s="1">
        <v>44795</v>
      </c>
      <c r="H775" s="119">
        <v>4</v>
      </c>
      <c r="I775" s="227">
        <f t="shared" si="314"/>
        <v>1063</v>
      </c>
      <c r="J775" s="119"/>
      <c r="K775" s="232">
        <f t="shared" si="327"/>
        <v>977</v>
      </c>
      <c r="L775" s="271">
        <f t="shared" si="316"/>
        <v>78</v>
      </c>
      <c r="M775" s="4"/>
      <c r="N775" s="232">
        <f t="shared" si="328"/>
        <v>3</v>
      </c>
      <c r="O775" s="119">
        <v>173</v>
      </c>
      <c r="P775" s="119"/>
      <c r="Q775" s="5"/>
      <c r="R775" s="248">
        <f t="shared" si="329"/>
        <v>352</v>
      </c>
      <c r="S775" s="218">
        <f t="shared" si="330"/>
        <v>591</v>
      </c>
      <c r="T775" s="233">
        <f t="shared" si="331"/>
        <v>746</v>
      </c>
      <c r="U775" s="250">
        <f t="shared" si="332"/>
        <v>44795</v>
      </c>
      <c r="V775" s="4">
        <f t="shared" si="333"/>
        <v>4</v>
      </c>
      <c r="W775" s="26">
        <f t="shared" si="334"/>
        <v>1063</v>
      </c>
      <c r="X775" s="233">
        <f t="shared" si="335"/>
        <v>82</v>
      </c>
      <c r="Y775" s="4">
        <f t="shared" si="336"/>
        <v>173</v>
      </c>
      <c r="Z775" s="230">
        <f t="shared" si="337"/>
        <v>746</v>
      </c>
    </row>
    <row r="776" spans="1:26" ht="24" customHeight="1" x14ac:dyDescent="0.55000000000000004">
      <c r="A776">
        <f t="shared" si="288"/>
        <v>778</v>
      </c>
      <c r="B776" s="228"/>
      <c r="C776" s="44"/>
      <c r="D776" t="s">
        <v>281</v>
      </c>
      <c r="E776">
        <v>24</v>
      </c>
      <c r="F776">
        <f t="shared" si="289"/>
        <v>688</v>
      </c>
      <c r="G776" s="1">
        <v>44796</v>
      </c>
      <c r="H776" s="119">
        <v>6</v>
      </c>
      <c r="I776" s="227">
        <f t="shared" si="314"/>
        <v>1069</v>
      </c>
      <c r="J776" s="119"/>
      <c r="K776" s="232">
        <f t="shared" si="327"/>
        <v>977</v>
      </c>
      <c r="L776" s="271">
        <f t="shared" ref="L776:L781" si="338">+L775+J776</f>
        <v>78</v>
      </c>
      <c r="M776" s="4"/>
      <c r="N776" s="232">
        <f t="shared" si="328"/>
        <v>3</v>
      </c>
      <c r="O776" s="119">
        <v>169</v>
      </c>
      <c r="P776" s="119"/>
      <c r="Q776" s="5"/>
      <c r="R776" s="248">
        <f t="shared" si="329"/>
        <v>352</v>
      </c>
      <c r="S776" s="218">
        <f t="shared" si="330"/>
        <v>591</v>
      </c>
      <c r="T776" s="233">
        <f t="shared" si="331"/>
        <v>915</v>
      </c>
      <c r="U776" s="250">
        <f t="shared" si="332"/>
        <v>44796</v>
      </c>
      <c r="V776" s="4">
        <f t="shared" si="333"/>
        <v>6</v>
      </c>
      <c r="W776" s="26">
        <f t="shared" si="334"/>
        <v>1069</v>
      </c>
      <c r="X776" s="233">
        <f t="shared" si="335"/>
        <v>88</v>
      </c>
      <c r="Y776" s="4">
        <f t="shared" si="336"/>
        <v>169</v>
      </c>
      <c r="Z776" s="230">
        <f t="shared" si="337"/>
        <v>915</v>
      </c>
    </row>
    <row r="777" spans="1:26" ht="24" customHeight="1" x14ac:dyDescent="0.55000000000000004">
      <c r="A777">
        <f t="shared" si="288"/>
        <v>779</v>
      </c>
      <c r="B777" s="228"/>
      <c r="C777" s="44"/>
      <c r="D777" t="s">
        <v>282</v>
      </c>
      <c r="E777">
        <v>24</v>
      </c>
      <c r="F777">
        <f t="shared" si="289"/>
        <v>689</v>
      </c>
      <c r="G777" s="1">
        <v>44797</v>
      </c>
      <c r="H777" s="119">
        <v>13</v>
      </c>
      <c r="I777" s="227">
        <f t="shared" si="314"/>
        <v>1082</v>
      </c>
      <c r="J777" s="119"/>
      <c r="K777" s="232">
        <f t="shared" si="327"/>
        <v>977</v>
      </c>
      <c r="L777" s="271">
        <f t="shared" si="338"/>
        <v>78</v>
      </c>
      <c r="M777" s="4"/>
      <c r="N777" s="232">
        <f t="shared" si="328"/>
        <v>3</v>
      </c>
      <c r="O777" s="119">
        <v>154</v>
      </c>
      <c r="P777" s="119"/>
      <c r="Q777" s="5"/>
      <c r="R777" s="248">
        <f t="shared" si="329"/>
        <v>352</v>
      </c>
      <c r="S777" s="218">
        <f t="shared" si="330"/>
        <v>591</v>
      </c>
      <c r="T777" s="233">
        <f t="shared" si="331"/>
        <v>1069</v>
      </c>
      <c r="U777" s="250">
        <f t="shared" si="332"/>
        <v>44797</v>
      </c>
      <c r="V777" s="4">
        <f t="shared" si="333"/>
        <v>13</v>
      </c>
      <c r="W777" s="26">
        <f t="shared" si="334"/>
        <v>1082</v>
      </c>
      <c r="X777" s="233">
        <f t="shared" si="335"/>
        <v>101</v>
      </c>
      <c r="Y777" s="4">
        <f t="shared" si="336"/>
        <v>154</v>
      </c>
      <c r="Z777" s="230">
        <f t="shared" si="337"/>
        <v>1069</v>
      </c>
    </row>
    <row r="778" spans="1:26" ht="24" customHeight="1" x14ac:dyDescent="0.55000000000000004">
      <c r="A778">
        <f t="shared" si="288"/>
        <v>780</v>
      </c>
      <c r="B778" s="228"/>
      <c r="C778" s="44"/>
      <c r="D778" t="s">
        <v>284</v>
      </c>
      <c r="E778">
        <v>24</v>
      </c>
      <c r="F778">
        <f t="shared" si="289"/>
        <v>690</v>
      </c>
      <c r="G778" s="1">
        <v>44798</v>
      </c>
      <c r="H778" s="119">
        <v>2</v>
      </c>
      <c r="I778" s="227">
        <f t="shared" si="314"/>
        <v>1084</v>
      </c>
      <c r="J778" s="119"/>
      <c r="K778" s="232">
        <f t="shared" si="327"/>
        <v>977</v>
      </c>
      <c r="L778" s="271">
        <f t="shared" si="338"/>
        <v>78</v>
      </c>
      <c r="M778" s="4"/>
      <c r="N778" s="232">
        <f t="shared" si="328"/>
        <v>3</v>
      </c>
      <c r="O778" s="119">
        <v>133</v>
      </c>
      <c r="P778" s="119"/>
      <c r="Q778" s="5"/>
      <c r="R778" s="248">
        <f t="shared" si="329"/>
        <v>352</v>
      </c>
      <c r="S778" s="218">
        <f t="shared" si="330"/>
        <v>591</v>
      </c>
      <c r="T778" s="233">
        <f t="shared" si="331"/>
        <v>1202</v>
      </c>
      <c r="U778" s="250">
        <f t="shared" si="332"/>
        <v>44798</v>
      </c>
      <c r="V778" s="4">
        <f t="shared" si="333"/>
        <v>2</v>
      </c>
      <c r="W778" s="26">
        <f t="shared" si="334"/>
        <v>1084</v>
      </c>
      <c r="X778" s="233">
        <f t="shared" si="335"/>
        <v>103</v>
      </c>
      <c r="Y778" s="4">
        <f t="shared" si="336"/>
        <v>133</v>
      </c>
      <c r="Z778" s="230">
        <f t="shared" si="337"/>
        <v>1202</v>
      </c>
    </row>
    <row r="779" spans="1:26" ht="24" customHeight="1" x14ac:dyDescent="0.55000000000000004">
      <c r="A779">
        <f t="shared" si="288"/>
        <v>781</v>
      </c>
      <c r="B779" s="228"/>
      <c r="C779" s="44"/>
      <c r="D779" t="s">
        <v>286</v>
      </c>
      <c r="E779">
        <v>24</v>
      </c>
      <c r="F779">
        <f t="shared" si="289"/>
        <v>691</v>
      </c>
      <c r="G779" s="1">
        <v>44799</v>
      </c>
      <c r="H779" s="119">
        <v>15</v>
      </c>
      <c r="I779" s="227">
        <f t="shared" si="314"/>
        <v>1099</v>
      </c>
      <c r="J779" s="119"/>
      <c r="K779" s="232">
        <f t="shared" si="327"/>
        <v>977</v>
      </c>
      <c r="L779" s="271">
        <f t="shared" si="338"/>
        <v>78</v>
      </c>
      <c r="M779" s="4"/>
      <c r="N779" s="232">
        <f t="shared" si="328"/>
        <v>3</v>
      </c>
      <c r="O779" s="119">
        <v>77</v>
      </c>
      <c r="P779" s="119"/>
      <c r="Q779" s="5"/>
      <c r="R779" s="248">
        <f t="shared" si="329"/>
        <v>352</v>
      </c>
      <c r="S779" s="218">
        <f t="shared" si="330"/>
        <v>591</v>
      </c>
      <c r="T779" s="233">
        <f t="shared" si="331"/>
        <v>1279</v>
      </c>
      <c r="U779" s="250">
        <f t="shared" si="332"/>
        <v>44799</v>
      </c>
      <c r="V779" s="4">
        <f t="shared" si="333"/>
        <v>15</v>
      </c>
      <c r="W779" s="26">
        <f t="shared" si="334"/>
        <v>1099</v>
      </c>
      <c r="X779" s="233">
        <f t="shared" si="335"/>
        <v>118</v>
      </c>
      <c r="Y779" s="4">
        <f t="shared" si="336"/>
        <v>77</v>
      </c>
      <c r="Z779" s="230">
        <f t="shared" si="337"/>
        <v>1279</v>
      </c>
    </row>
    <row r="780" spans="1:26" ht="24" customHeight="1" x14ac:dyDescent="0.55000000000000004">
      <c r="A780">
        <f t="shared" si="288"/>
        <v>782</v>
      </c>
      <c r="B780" s="228"/>
      <c r="C780" s="44"/>
      <c r="D780" t="s">
        <v>288</v>
      </c>
      <c r="E780">
        <v>24</v>
      </c>
      <c r="F780">
        <f t="shared" si="289"/>
        <v>692</v>
      </c>
      <c r="G780" s="1">
        <v>44800</v>
      </c>
      <c r="H780" s="119">
        <v>4</v>
      </c>
      <c r="I780" s="227">
        <f t="shared" si="314"/>
        <v>1103</v>
      </c>
      <c r="J780" s="119"/>
      <c r="K780" s="232">
        <f t="shared" si="327"/>
        <v>977</v>
      </c>
      <c r="L780" s="271">
        <f t="shared" si="338"/>
        <v>78</v>
      </c>
      <c r="M780" s="4"/>
      <c r="N780" s="232">
        <f t="shared" si="328"/>
        <v>3</v>
      </c>
      <c r="O780" s="119">
        <v>57</v>
      </c>
      <c r="P780" s="119"/>
      <c r="Q780" s="5"/>
      <c r="R780" s="248">
        <f t="shared" si="329"/>
        <v>352</v>
      </c>
      <c r="S780" s="218">
        <f t="shared" si="330"/>
        <v>591</v>
      </c>
      <c r="T780" s="233">
        <f t="shared" si="331"/>
        <v>1336</v>
      </c>
      <c r="U780" s="250">
        <f t="shared" si="332"/>
        <v>44800</v>
      </c>
      <c r="V780" s="4">
        <f t="shared" si="333"/>
        <v>4</v>
      </c>
      <c r="W780" s="26">
        <f t="shared" si="334"/>
        <v>1103</v>
      </c>
      <c r="X780" s="233">
        <f t="shared" si="335"/>
        <v>122</v>
      </c>
      <c r="Y780" s="4">
        <f t="shared" si="336"/>
        <v>57</v>
      </c>
      <c r="Z780" s="230">
        <f t="shared" si="337"/>
        <v>1336</v>
      </c>
    </row>
    <row r="781" spans="1:26" ht="24" customHeight="1" x14ac:dyDescent="0.55000000000000004">
      <c r="A781">
        <f t="shared" si="288"/>
        <v>783</v>
      </c>
      <c r="B781" s="228"/>
      <c r="C781" s="44"/>
      <c r="D781" t="s">
        <v>289</v>
      </c>
      <c r="E781">
        <v>24</v>
      </c>
      <c r="F781">
        <f t="shared" si="289"/>
        <v>693</v>
      </c>
      <c r="G781" s="1">
        <v>44801</v>
      </c>
      <c r="H781" s="119">
        <v>8</v>
      </c>
      <c r="I781" s="227">
        <f t="shared" si="314"/>
        <v>1111</v>
      </c>
      <c r="J781" s="119"/>
      <c r="K781" s="232">
        <f t="shared" si="327"/>
        <v>977</v>
      </c>
      <c r="L781" s="271">
        <f t="shared" si="338"/>
        <v>78</v>
      </c>
      <c r="M781" s="4"/>
      <c r="N781" s="232">
        <f t="shared" si="328"/>
        <v>3</v>
      </c>
      <c r="O781" s="119">
        <v>48</v>
      </c>
      <c r="P781" s="119"/>
      <c r="Q781" s="5"/>
      <c r="R781" s="248">
        <f t="shared" si="329"/>
        <v>352</v>
      </c>
      <c r="S781" s="218">
        <f t="shared" si="330"/>
        <v>591</v>
      </c>
      <c r="T781" s="233">
        <f t="shared" si="331"/>
        <v>1384</v>
      </c>
      <c r="U781" s="250">
        <f t="shared" si="332"/>
        <v>44801</v>
      </c>
      <c r="V781" s="4">
        <f t="shared" si="333"/>
        <v>8</v>
      </c>
      <c r="W781" s="26">
        <f t="shared" si="334"/>
        <v>1111</v>
      </c>
      <c r="X781" s="233">
        <f t="shared" si="335"/>
        <v>130</v>
      </c>
      <c r="Y781" s="4">
        <f t="shared" si="336"/>
        <v>48</v>
      </c>
      <c r="Z781" s="230">
        <f t="shared" si="337"/>
        <v>1384</v>
      </c>
    </row>
    <row r="782" spans="1:26" ht="24" customHeight="1" x14ac:dyDescent="0.55000000000000004">
      <c r="A782">
        <f t="shared" si="288"/>
        <v>784</v>
      </c>
      <c r="B782" s="228"/>
      <c r="C782" s="44"/>
      <c r="D782" t="s">
        <v>291</v>
      </c>
      <c r="E782">
        <v>24</v>
      </c>
      <c r="F782">
        <f t="shared" si="289"/>
        <v>694</v>
      </c>
      <c r="G782" s="1">
        <v>44802</v>
      </c>
      <c r="H782" s="119">
        <v>14</v>
      </c>
      <c r="I782" s="227">
        <f t="shared" si="314"/>
        <v>1125</v>
      </c>
      <c r="J782" s="119"/>
      <c r="K782" s="232">
        <f t="shared" si="327"/>
        <v>977</v>
      </c>
      <c r="L782" s="271">
        <f t="shared" ref="L782:L804" si="339">+L781+J782</f>
        <v>78</v>
      </c>
      <c r="M782" s="4"/>
      <c r="N782" s="232">
        <f t="shared" si="328"/>
        <v>3</v>
      </c>
      <c r="O782" s="119">
        <v>40</v>
      </c>
      <c r="P782" s="119"/>
      <c r="Q782" s="5"/>
      <c r="R782" s="248">
        <f t="shared" si="329"/>
        <v>352</v>
      </c>
      <c r="S782" s="218">
        <f t="shared" si="330"/>
        <v>591</v>
      </c>
      <c r="T782" s="233">
        <f t="shared" si="331"/>
        <v>1424</v>
      </c>
      <c r="U782" s="250">
        <f t="shared" si="332"/>
        <v>44802</v>
      </c>
      <c r="V782" s="4">
        <f t="shared" si="333"/>
        <v>14</v>
      </c>
      <c r="W782" s="26">
        <f t="shared" si="334"/>
        <v>1125</v>
      </c>
      <c r="X782" s="233">
        <f t="shared" si="335"/>
        <v>144</v>
      </c>
      <c r="Y782" s="4">
        <f t="shared" si="336"/>
        <v>40</v>
      </c>
      <c r="Z782" s="230">
        <f t="shared" si="337"/>
        <v>1424</v>
      </c>
    </row>
    <row r="783" spans="1:26" ht="24" customHeight="1" x14ac:dyDescent="0.55000000000000004">
      <c r="A783">
        <f t="shared" si="288"/>
        <v>785</v>
      </c>
      <c r="B783" s="228"/>
      <c r="C783" s="44"/>
      <c r="D783" t="s">
        <v>294</v>
      </c>
      <c r="E783">
        <v>24</v>
      </c>
      <c r="F783">
        <f t="shared" si="289"/>
        <v>695</v>
      </c>
      <c r="G783" s="1">
        <v>44803</v>
      </c>
      <c r="H783" s="119">
        <v>1</v>
      </c>
      <c r="I783" s="227">
        <f t="shared" si="314"/>
        <v>1126</v>
      </c>
      <c r="J783" s="119"/>
      <c r="K783" s="232">
        <f t="shared" si="327"/>
        <v>977</v>
      </c>
      <c r="L783" s="271">
        <f t="shared" si="339"/>
        <v>78</v>
      </c>
      <c r="M783" s="4"/>
      <c r="N783" s="232">
        <f t="shared" si="328"/>
        <v>3</v>
      </c>
      <c r="O783" s="119">
        <v>33</v>
      </c>
      <c r="P783" s="119"/>
      <c r="Q783" s="5"/>
      <c r="R783" s="248">
        <f t="shared" si="329"/>
        <v>352</v>
      </c>
      <c r="S783" s="218">
        <f t="shared" si="330"/>
        <v>591</v>
      </c>
      <c r="T783" s="233">
        <f t="shared" si="331"/>
        <v>1457</v>
      </c>
      <c r="U783" s="250">
        <f t="shared" si="332"/>
        <v>44803</v>
      </c>
      <c r="V783" s="4">
        <f t="shared" si="333"/>
        <v>1</v>
      </c>
      <c r="W783" s="26">
        <f t="shared" si="334"/>
        <v>1126</v>
      </c>
      <c r="X783" s="233">
        <f t="shared" si="335"/>
        <v>145</v>
      </c>
      <c r="Y783" s="4">
        <f t="shared" si="336"/>
        <v>33</v>
      </c>
      <c r="Z783" s="230">
        <f t="shared" si="337"/>
        <v>1457</v>
      </c>
    </row>
    <row r="784" spans="1:26" ht="24" customHeight="1" x14ac:dyDescent="0.55000000000000004">
      <c r="A784">
        <f t="shared" si="288"/>
        <v>786</v>
      </c>
      <c r="B784" s="228"/>
      <c r="C784" s="44"/>
      <c r="D784" t="s">
        <v>296</v>
      </c>
      <c r="E784">
        <v>24</v>
      </c>
      <c r="F784">
        <f t="shared" si="289"/>
        <v>696</v>
      </c>
      <c r="G784" s="1">
        <v>44804</v>
      </c>
      <c r="H784" s="119">
        <v>5</v>
      </c>
      <c r="I784" s="227">
        <f t="shared" si="314"/>
        <v>1131</v>
      </c>
      <c r="J784" s="119"/>
      <c r="K784" s="232">
        <f t="shared" si="327"/>
        <v>977</v>
      </c>
      <c r="L784" s="271">
        <f t="shared" si="339"/>
        <v>78</v>
      </c>
      <c r="M784" s="4"/>
      <c r="N784" s="232">
        <f t="shared" si="328"/>
        <v>3</v>
      </c>
      <c r="O784" s="119">
        <v>33</v>
      </c>
      <c r="P784" s="119"/>
      <c r="Q784" s="5"/>
      <c r="R784" s="248">
        <f t="shared" si="329"/>
        <v>352</v>
      </c>
      <c r="S784" s="218">
        <f t="shared" si="330"/>
        <v>591</v>
      </c>
      <c r="T784" s="233">
        <f t="shared" si="331"/>
        <v>1490</v>
      </c>
      <c r="U784" s="250">
        <f t="shared" si="332"/>
        <v>44804</v>
      </c>
      <c r="V784" s="4">
        <f t="shared" si="333"/>
        <v>5</v>
      </c>
      <c r="W784" s="26">
        <f t="shared" si="334"/>
        <v>1131</v>
      </c>
      <c r="X784" s="233">
        <f t="shared" si="335"/>
        <v>150</v>
      </c>
      <c r="Y784" s="4">
        <f t="shared" si="336"/>
        <v>33</v>
      </c>
      <c r="Z784" s="230">
        <f t="shared" si="337"/>
        <v>1490</v>
      </c>
    </row>
    <row r="785" spans="1:26" ht="24" customHeight="1" x14ac:dyDescent="0.55000000000000004">
      <c r="A785">
        <f t="shared" si="288"/>
        <v>787</v>
      </c>
      <c r="B785" s="228"/>
      <c r="C785" s="44"/>
      <c r="D785" t="s">
        <v>298</v>
      </c>
      <c r="E785">
        <v>24</v>
      </c>
      <c r="F785">
        <f t="shared" si="289"/>
        <v>697</v>
      </c>
      <c r="G785" s="1">
        <v>44805</v>
      </c>
      <c r="H785" s="119">
        <v>4</v>
      </c>
      <c r="I785" s="227">
        <f t="shared" si="314"/>
        <v>1135</v>
      </c>
      <c r="J785" s="119"/>
      <c r="K785" s="232">
        <f t="shared" si="327"/>
        <v>977</v>
      </c>
      <c r="L785" s="271">
        <f t="shared" si="339"/>
        <v>78</v>
      </c>
      <c r="M785" s="4"/>
      <c r="N785" s="232">
        <f t="shared" si="328"/>
        <v>3</v>
      </c>
      <c r="O785" s="273">
        <v>34</v>
      </c>
      <c r="P785" s="119"/>
      <c r="Q785" s="5"/>
      <c r="R785" s="248">
        <f t="shared" si="329"/>
        <v>352</v>
      </c>
      <c r="S785" s="218">
        <f t="shared" si="330"/>
        <v>591</v>
      </c>
      <c r="T785" s="233">
        <f t="shared" si="331"/>
        <v>1524</v>
      </c>
      <c r="U785" s="250">
        <f t="shared" si="332"/>
        <v>44805</v>
      </c>
      <c r="V785" s="4">
        <f t="shared" si="333"/>
        <v>4</v>
      </c>
      <c r="W785" s="26">
        <f t="shared" si="334"/>
        <v>1135</v>
      </c>
      <c r="X785" s="233">
        <f t="shared" si="335"/>
        <v>154</v>
      </c>
      <c r="Y785" s="4">
        <f t="shared" si="336"/>
        <v>34</v>
      </c>
      <c r="Z785" s="230">
        <f t="shared" si="337"/>
        <v>1524</v>
      </c>
    </row>
    <row r="786" spans="1:26" ht="24" customHeight="1" x14ac:dyDescent="0.55000000000000004">
      <c r="A786">
        <f t="shared" si="288"/>
        <v>788</v>
      </c>
      <c r="B786" s="228"/>
      <c r="C786" s="44"/>
      <c r="D786" t="s">
        <v>299</v>
      </c>
      <c r="E786">
        <v>24</v>
      </c>
      <c r="F786">
        <f t="shared" si="289"/>
        <v>698</v>
      </c>
      <c r="G786" s="1">
        <v>44806</v>
      </c>
      <c r="H786" s="119">
        <v>1</v>
      </c>
      <c r="I786" s="227">
        <f t="shared" si="314"/>
        <v>1136</v>
      </c>
      <c r="J786" s="119"/>
      <c r="K786" s="232">
        <f t="shared" si="327"/>
        <v>977</v>
      </c>
      <c r="L786" s="271">
        <f t="shared" si="339"/>
        <v>78</v>
      </c>
      <c r="M786" s="4"/>
      <c r="N786" s="232">
        <f t="shared" si="328"/>
        <v>3</v>
      </c>
      <c r="O786" s="273">
        <v>35</v>
      </c>
      <c r="P786" s="119"/>
      <c r="Q786" s="5"/>
      <c r="R786" s="248">
        <f t="shared" si="329"/>
        <v>352</v>
      </c>
      <c r="S786" s="218">
        <f t="shared" si="330"/>
        <v>591</v>
      </c>
      <c r="T786" s="233">
        <f t="shared" si="331"/>
        <v>1559</v>
      </c>
      <c r="U786" s="250">
        <f t="shared" si="332"/>
        <v>44806</v>
      </c>
      <c r="V786" s="4">
        <f t="shared" si="333"/>
        <v>1</v>
      </c>
      <c r="W786" s="26">
        <f t="shared" si="334"/>
        <v>1136</v>
      </c>
      <c r="X786" s="233">
        <f t="shared" si="335"/>
        <v>155</v>
      </c>
      <c r="Y786" s="4">
        <f t="shared" si="336"/>
        <v>35</v>
      </c>
      <c r="Z786" s="230">
        <f t="shared" si="337"/>
        <v>1559</v>
      </c>
    </row>
    <row r="787" spans="1:26" ht="24" customHeight="1" x14ac:dyDescent="0.55000000000000004">
      <c r="A787">
        <f t="shared" si="288"/>
        <v>789</v>
      </c>
      <c r="B787" s="228"/>
      <c r="C787" s="44"/>
      <c r="D787" t="s">
        <v>301</v>
      </c>
      <c r="E787">
        <v>24</v>
      </c>
      <c r="F787">
        <f t="shared" si="289"/>
        <v>699</v>
      </c>
      <c r="G787" s="1">
        <v>44807</v>
      </c>
      <c r="H787" s="119">
        <v>0</v>
      </c>
      <c r="I787" s="227">
        <f t="shared" si="314"/>
        <v>1136</v>
      </c>
      <c r="J787" s="119"/>
      <c r="K787" s="232">
        <f t="shared" si="327"/>
        <v>977</v>
      </c>
      <c r="L787" s="232">
        <f t="shared" si="339"/>
        <v>78</v>
      </c>
      <c r="M787" s="4"/>
      <c r="N787" s="232">
        <f t="shared" si="328"/>
        <v>3</v>
      </c>
      <c r="O787" s="273">
        <v>33</v>
      </c>
      <c r="P787" s="119"/>
      <c r="Q787" s="5"/>
      <c r="R787" s="248">
        <f t="shared" si="329"/>
        <v>352</v>
      </c>
      <c r="S787" s="218">
        <f t="shared" si="330"/>
        <v>591</v>
      </c>
      <c r="T787" s="233">
        <f t="shared" si="331"/>
        <v>1592</v>
      </c>
      <c r="U787" s="250">
        <f t="shared" si="332"/>
        <v>44807</v>
      </c>
      <c r="V787" s="4">
        <f t="shared" si="333"/>
        <v>0</v>
      </c>
      <c r="W787" s="26">
        <f t="shared" si="334"/>
        <v>1136</v>
      </c>
      <c r="X787" s="233">
        <f t="shared" si="335"/>
        <v>155</v>
      </c>
      <c r="Y787" s="4">
        <f t="shared" si="336"/>
        <v>33</v>
      </c>
      <c r="Z787" s="230">
        <f t="shared" si="337"/>
        <v>1592</v>
      </c>
    </row>
    <row r="788" spans="1:26" ht="24" customHeight="1" x14ac:dyDescent="0.55000000000000004">
      <c r="A788">
        <f t="shared" si="288"/>
        <v>790</v>
      </c>
      <c r="B788" s="228"/>
      <c r="C788" s="44"/>
      <c r="D788" t="s">
        <v>303</v>
      </c>
      <c r="E788">
        <v>24</v>
      </c>
      <c r="F788">
        <f t="shared" si="289"/>
        <v>700</v>
      </c>
      <c r="G788" s="1">
        <v>44808</v>
      </c>
      <c r="H788" s="272">
        <v>1</v>
      </c>
      <c r="I788" s="227">
        <f t="shared" si="314"/>
        <v>1137</v>
      </c>
      <c r="J788" s="119"/>
      <c r="K788" s="232">
        <f t="shared" si="327"/>
        <v>977</v>
      </c>
      <c r="L788" s="232">
        <f t="shared" si="339"/>
        <v>78</v>
      </c>
      <c r="M788" s="4"/>
      <c r="N788" s="232">
        <f t="shared" si="328"/>
        <v>3</v>
      </c>
      <c r="O788" s="273">
        <v>29</v>
      </c>
      <c r="P788" s="119"/>
      <c r="Q788" s="5"/>
      <c r="R788" s="248">
        <f t="shared" si="329"/>
        <v>352</v>
      </c>
      <c r="S788" s="218">
        <f t="shared" si="330"/>
        <v>591</v>
      </c>
      <c r="T788" s="233">
        <f t="shared" si="331"/>
        <v>1621</v>
      </c>
      <c r="U788" s="250">
        <f t="shared" si="332"/>
        <v>44808</v>
      </c>
      <c r="V788" s="4">
        <f t="shared" si="333"/>
        <v>1</v>
      </c>
      <c r="W788" s="26">
        <f t="shared" si="334"/>
        <v>1137</v>
      </c>
      <c r="X788" s="233">
        <f t="shared" si="335"/>
        <v>156</v>
      </c>
      <c r="Y788" s="4">
        <f t="shared" si="336"/>
        <v>29</v>
      </c>
      <c r="Z788" s="230">
        <f t="shared" si="337"/>
        <v>1621</v>
      </c>
    </row>
    <row r="789" spans="1:26" ht="24" customHeight="1" x14ac:dyDescent="0.55000000000000004">
      <c r="A789">
        <f t="shared" si="288"/>
        <v>791</v>
      </c>
      <c r="B789" s="228"/>
      <c r="C789" s="44"/>
      <c r="D789" t="s">
        <v>306</v>
      </c>
      <c r="E789">
        <v>24</v>
      </c>
      <c r="F789">
        <f t="shared" si="289"/>
        <v>701</v>
      </c>
      <c r="G789" s="1">
        <v>44809</v>
      </c>
      <c r="H789" s="272">
        <v>4</v>
      </c>
      <c r="I789" s="227">
        <f t="shared" si="314"/>
        <v>1141</v>
      </c>
      <c r="J789" s="119"/>
      <c r="K789" s="232">
        <f t="shared" si="327"/>
        <v>977</v>
      </c>
      <c r="L789" s="232">
        <f t="shared" si="339"/>
        <v>78</v>
      </c>
      <c r="M789" s="4"/>
      <c r="N789" s="232">
        <f t="shared" si="328"/>
        <v>3</v>
      </c>
      <c r="O789" s="273">
        <v>32</v>
      </c>
      <c r="P789" s="119"/>
      <c r="Q789" s="5"/>
      <c r="R789" s="248">
        <f t="shared" si="329"/>
        <v>352</v>
      </c>
      <c r="S789" s="218">
        <f t="shared" si="330"/>
        <v>591</v>
      </c>
      <c r="T789" s="233">
        <f t="shared" si="331"/>
        <v>1653</v>
      </c>
      <c r="U789" s="250">
        <f t="shared" si="332"/>
        <v>44809</v>
      </c>
      <c r="V789" s="4">
        <f t="shared" si="333"/>
        <v>4</v>
      </c>
      <c r="W789" s="26">
        <f t="shared" si="334"/>
        <v>1141</v>
      </c>
      <c r="X789" s="233">
        <f t="shared" si="335"/>
        <v>160</v>
      </c>
      <c r="Y789" s="4">
        <f t="shared" si="336"/>
        <v>32</v>
      </c>
      <c r="Z789" s="230">
        <f t="shared" si="337"/>
        <v>1653</v>
      </c>
    </row>
    <row r="790" spans="1:26" ht="24" customHeight="1" x14ac:dyDescent="0.55000000000000004">
      <c r="A790">
        <f t="shared" si="288"/>
        <v>792</v>
      </c>
      <c r="B790" s="228"/>
      <c r="C790" s="44"/>
      <c r="D790" t="s">
        <v>308</v>
      </c>
      <c r="E790">
        <v>24</v>
      </c>
      <c r="F790">
        <f t="shared" si="289"/>
        <v>702</v>
      </c>
      <c r="G790" s="1">
        <v>44810</v>
      </c>
      <c r="H790" s="272">
        <v>2</v>
      </c>
      <c r="I790" s="227">
        <f t="shared" si="314"/>
        <v>1143</v>
      </c>
      <c r="J790" s="119"/>
      <c r="K790" s="232">
        <f t="shared" si="327"/>
        <v>977</v>
      </c>
      <c r="L790" s="232">
        <f t="shared" si="339"/>
        <v>78</v>
      </c>
      <c r="M790" s="4"/>
      <c r="N790" s="232">
        <f t="shared" si="328"/>
        <v>3</v>
      </c>
      <c r="O790" s="273">
        <v>29</v>
      </c>
      <c r="P790" s="119"/>
      <c r="Q790" s="5"/>
      <c r="R790" s="248">
        <f t="shared" si="329"/>
        <v>352</v>
      </c>
      <c r="S790" s="218">
        <f t="shared" si="330"/>
        <v>591</v>
      </c>
      <c r="T790" s="233">
        <f t="shared" si="331"/>
        <v>1682</v>
      </c>
      <c r="U790" s="250">
        <f t="shared" si="332"/>
        <v>44810</v>
      </c>
      <c r="V790" s="4">
        <f t="shared" si="333"/>
        <v>2</v>
      </c>
      <c r="W790" s="26">
        <f t="shared" si="334"/>
        <v>1143</v>
      </c>
      <c r="X790" s="233">
        <f t="shared" si="335"/>
        <v>162</v>
      </c>
      <c r="Y790" s="4">
        <f t="shared" si="336"/>
        <v>29</v>
      </c>
      <c r="Z790" s="230">
        <f t="shared" si="337"/>
        <v>1682</v>
      </c>
    </row>
    <row r="791" spans="1:26" ht="24" customHeight="1" x14ac:dyDescent="0.55000000000000004">
      <c r="A791">
        <f t="shared" si="288"/>
        <v>793</v>
      </c>
      <c r="B791" s="228"/>
      <c r="C791" s="44"/>
      <c r="D791" t="s">
        <v>311</v>
      </c>
      <c r="E791">
        <v>24</v>
      </c>
      <c r="F791">
        <f t="shared" si="289"/>
        <v>703</v>
      </c>
      <c r="G791" s="1">
        <v>44811</v>
      </c>
      <c r="H791" s="272">
        <v>1</v>
      </c>
      <c r="I791" s="227">
        <f t="shared" si="314"/>
        <v>1144</v>
      </c>
      <c r="J791" s="119"/>
      <c r="K791" s="232">
        <f t="shared" si="327"/>
        <v>977</v>
      </c>
      <c r="L791" s="232">
        <f t="shared" si="339"/>
        <v>78</v>
      </c>
      <c r="M791" s="4"/>
      <c r="N791" s="232">
        <f t="shared" si="328"/>
        <v>3</v>
      </c>
      <c r="O791" s="273">
        <v>28</v>
      </c>
      <c r="P791" s="119"/>
      <c r="Q791" s="5"/>
      <c r="R791" s="248">
        <f t="shared" si="329"/>
        <v>352</v>
      </c>
      <c r="S791" s="218">
        <f t="shared" si="330"/>
        <v>591</v>
      </c>
      <c r="T791" s="233">
        <f t="shared" si="331"/>
        <v>1710</v>
      </c>
      <c r="U791" s="250">
        <f t="shared" si="332"/>
        <v>44811</v>
      </c>
      <c r="V791" s="4">
        <f t="shared" si="333"/>
        <v>1</v>
      </c>
      <c r="W791" s="26">
        <f t="shared" si="334"/>
        <v>1144</v>
      </c>
      <c r="X791" s="233">
        <f t="shared" si="335"/>
        <v>163</v>
      </c>
      <c r="Y791" s="4">
        <f t="shared" si="336"/>
        <v>28</v>
      </c>
      <c r="Z791" s="230">
        <f t="shared" si="337"/>
        <v>1710</v>
      </c>
    </row>
    <row r="792" spans="1:26" ht="24" customHeight="1" x14ac:dyDescent="0.55000000000000004">
      <c r="A792">
        <f t="shared" si="288"/>
        <v>794</v>
      </c>
      <c r="B792" s="228"/>
      <c r="C792" s="44"/>
      <c r="D792" t="s">
        <v>313</v>
      </c>
      <c r="E792">
        <v>24</v>
      </c>
      <c r="F792">
        <f t="shared" si="289"/>
        <v>704</v>
      </c>
      <c r="G792" s="1">
        <v>44812</v>
      </c>
      <c r="H792" s="272">
        <v>3</v>
      </c>
      <c r="I792" s="227">
        <f t="shared" si="314"/>
        <v>1147</v>
      </c>
      <c r="J792" s="119"/>
      <c r="K792" s="232">
        <f t="shared" si="327"/>
        <v>977</v>
      </c>
      <c r="L792" s="232">
        <f t="shared" si="339"/>
        <v>78</v>
      </c>
      <c r="M792" s="4"/>
      <c r="N792" s="232">
        <f t="shared" si="328"/>
        <v>3</v>
      </c>
      <c r="O792" s="273">
        <v>27</v>
      </c>
      <c r="P792" s="119"/>
      <c r="Q792" s="5"/>
      <c r="R792" s="248">
        <f t="shared" si="329"/>
        <v>352</v>
      </c>
      <c r="S792" s="218">
        <f t="shared" si="330"/>
        <v>591</v>
      </c>
      <c r="T792" s="233">
        <f t="shared" si="331"/>
        <v>1737</v>
      </c>
      <c r="U792" s="250">
        <f t="shared" si="332"/>
        <v>44812</v>
      </c>
      <c r="V792" s="4">
        <f t="shared" si="333"/>
        <v>3</v>
      </c>
      <c r="W792" s="26">
        <f t="shared" si="334"/>
        <v>1147</v>
      </c>
      <c r="X792" s="233">
        <f t="shared" si="335"/>
        <v>166</v>
      </c>
      <c r="Y792" s="4">
        <f t="shared" si="336"/>
        <v>27</v>
      </c>
      <c r="Z792" s="230">
        <f t="shared" si="337"/>
        <v>1737</v>
      </c>
    </row>
    <row r="793" spans="1:26" ht="24" customHeight="1" x14ac:dyDescent="0.55000000000000004">
      <c r="A793">
        <f t="shared" si="288"/>
        <v>795</v>
      </c>
      <c r="B793" s="228"/>
      <c r="C793" s="44"/>
      <c r="D793" t="s">
        <v>315</v>
      </c>
      <c r="E793">
        <v>24</v>
      </c>
      <c r="F793">
        <f t="shared" si="289"/>
        <v>705</v>
      </c>
      <c r="G793" s="1">
        <v>44813</v>
      </c>
      <c r="H793" s="272">
        <v>2</v>
      </c>
      <c r="I793" s="227">
        <f t="shared" si="314"/>
        <v>1149</v>
      </c>
      <c r="J793" s="119"/>
      <c r="K793" s="232">
        <f t="shared" si="327"/>
        <v>977</v>
      </c>
      <c r="L793" s="232">
        <f t="shared" si="339"/>
        <v>78</v>
      </c>
      <c r="M793" s="4"/>
      <c r="N793" s="232">
        <f t="shared" si="328"/>
        <v>3</v>
      </c>
      <c r="O793" s="273">
        <v>27</v>
      </c>
      <c r="P793" s="119"/>
      <c r="Q793" s="5"/>
      <c r="R793" s="248">
        <f t="shared" si="329"/>
        <v>352</v>
      </c>
      <c r="S793" s="218">
        <f t="shared" si="330"/>
        <v>591</v>
      </c>
      <c r="T793" s="233">
        <f t="shared" si="331"/>
        <v>1764</v>
      </c>
      <c r="U793" s="250">
        <f t="shared" si="332"/>
        <v>44813</v>
      </c>
      <c r="V793" s="4">
        <f t="shared" si="333"/>
        <v>2</v>
      </c>
      <c r="W793" s="26">
        <f t="shared" si="334"/>
        <v>1149</v>
      </c>
      <c r="X793" s="233">
        <f t="shared" si="335"/>
        <v>168</v>
      </c>
      <c r="Y793" s="4">
        <f t="shared" si="336"/>
        <v>27</v>
      </c>
      <c r="Z793" s="230">
        <f t="shared" si="337"/>
        <v>1764</v>
      </c>
    </row>
    <row r="794" spans="1:26" ht="24" customHeight="1" x14ac:dyDescent="0.55000000000000004">
      <c r="A794">
        <f t="shared" si="288"/>
        <v>796</v>
      </c>
      <c r="B794" s="228"/>
      <c r="C794" s="44"/>
      <c r="D794" t="s">
        <v>317</v>
      </c>
      <c r="E794">
        <v>24</v>
      </c>
      <c r="F794">
        <f t="shared" si="289"/>
        <v>706</v>
      </c>
      <c r="G794" s="1">
        <v>44814</v>
      </c>
      <c r="H794" s="272">
        <v>2</v>
      </c>
      <c r="I794" s="227">
        <f t="shared" si="314"/>
        <v>1151</v>
      </c>
      <c r="J794" s="119"/>
      <c r="K794" s="232">
        <f t="shared" si="327"/>
        <v>977</v>
      </c>
      <c r="L794" s="232">
        <f t="shared" si="339"/>
        <v>78</v>
      </c>
      <c r="M794" s="4"/>
      <c r="N794" s="232">
        <f t="shared" si="328"/>
        <v>3</v>
      </c>
      <c r="O794" s="273">
        <v>26</v>
      </c>
      <c r="P794" s="119"/>
      <c r="Q794" s="5"/>
      <c r="R794" s="248">
        <f t="shared" si="329"/>
        <v>352</v>
      </c>
      <c r="S794" s="218">
        <f t="shared" si="330"/>
        <v>591</v>
      </c>
      <c r="T794" s="233">
        <f t="shared" si="331"/>
        <v>1790</v>
      </c>
      <c r="U794" s="250">
        <f t="shared" si="332"/>
        <v>44814</v>
      </c>
      <c r="V794" s="4">
        <f t="shared" si="333"/>
        <v>2</v>
      </c>
      <c r="W794" s="26">
        <f t="shared" si="334"/>
        <v>1151</v>
      </c>
      <c r="X794" s="233">
        <f t="shared" si="335"/>
        <v>170</v>
      </c>
      <c r="Y794" s="4">
        <f t="shared" si="336"/>
        <v>26</v>
      </c>
      <c r="Z794" s="230">
        <f t="shared" si="337"/>
        <v>1790</v>
      </c>
    </row>
    <row r="795" spans="1:26" ht="24" customHeight="1" x14ac:dyDescent="0.55000000000000004">
      <c r="A795">
        <f t="shared" si="288"/>
        <v>797</v>
      </c>
      <c r="B795" s="228"/>
      <c r="C795" s="44"/>
      <c r="D795" t="s">
        <v>319</v>
      </c>
      <c r="E795">
        <v>24</v>
      </c>
      <c r="F795">
        <f t="shared" si="289"/>
        <v>707</v>
      </c>
      <c r="G795" s="1">
        <v>44815</v>
      </c>
      <c r="H795" s="272">
        <v>4</v>
      </c>
      <c r="I795" s="227">
        <f t="shared" si="314"/>
        <v>1155</v>
      </c>
      <c r="J795" s="119"/>
      <c r="K795" s="232">
        <f t="shared" si="327"/>
        <v>977</v>
      </c>
      <c r="L795" s="232">
        <f t="shared" si="339"/>
        <v>78</v>
      </c>
      <c r="M795" s="4"/>
      <c r="N795" s="232">
        <f t="shared" si="328"/>
        <v>3</v>
      </c>
      <c r="O795" s="273">
        <v>24</v>
      </c>
      <c r="P795" s="119"/>
      <c r="Q795" s="5"/>
      <c r="R795" s="248">
        <f t="shared" si="329"/>
        <v>352</v>
      </c>
      <c r="S795" s="218">
        <f t="shared" si="330"/>
        <v>591</v>
      </c>
      <c r="T795" s="233">
        <f t="shared" si="331"/>
        <v>1814</v>
      </c>
      <c r="U795" s="250">
        <f t="shared" si="332"/>
        <v>44815</v>
      </c>
      <c r="V795" s="4">
        <f t="shared" si="333"/>
        <v>4</v>
      </c>
      <c r="W795" s="26">
        <f t="shared" si="334"/>
        <v>1155</v>
      </c>
      <c r="X795" s="233">
        <f t="shared" si="335"/>
        <v>174</v>
      </c>
      <c r="Y795" s="4">
        <f t="shared" si="336"/>
        <v>24</v>
      </c>
      <c r="Z795" s="230">
        <f t="shared" si="337"/>
        <v>1814</v>
      </c>
    </row>
    <row r="796" spans="1:26" ht="24" customHeight="1" x14ac:dyDescent="0.55000000000000004">
      <c r="A796">
        <f t="shared" si="288"/>
        <v>798</v>
      </c>
      <c r="B796" s="228"/>
      <c r="C796" s="44"/>
      <c r="D796" t="s">
        <v>321</v>
      </c>
      <c r="E796">
        <v>24</v>
      </c>
      <c r="F796">
        <f t="shared" si="289"/>
        <v>708</v>
      </c>
      <c r="G796" s="1">
        <v>44816</v>
      </c>
      <c r="H796" s="272">
        <v>3</v>
      </c>
      <c r="I796" s="227">
        <f t="shared" si="314"/>
        <v>1158</v>
      </c>
      <c r="J796" s="119"/>
      <c r="K796" s="232">
        <f t="shared" si="327"/>
        <v>977</v>
      </c>
      <c r="L796" s="232">
        <f t="shared" si="339"/>
        <v>78</v>
      </c>
      <c r="M796" s="4"/>
      <c r="N796" s="232">
        <f t="shared" si="328"/>
        <v>3</v>
      </c>
      <c r="O796" s="273">
        <v>23</v>
      </c>
      <c r="P796" s="119"/>
      <c r="Q796" s="5"/>
      <c r="R796" s="248">
        <f t="shared" si="329"/>
        <v>352</v>
      </c>
      <c r="S796" s="218">
        <f t="shared" si="330"/>
        <v>591</v>
      </c>
      <c r="T796" s="233">
        <f t="shared" si="331"/>
        <v>1837</v>
      </c>
      <c r="U796" s="250">
        <f t="shared" si="332"/>
        <v>44816</v>
      </c>
      <c r="V796" s="4">
        <f t="shared" si="333"/>
        <v>3</v>
      </c>
      <c r="W796" s="26">
        <f t="shared" si="334"/>
        <v>1158</v>
      </c>
      <c r="X796" s="233">
        <f t="shared" si="335"/>
        <v>177</v>
      </c>
      <c r="Y796" s="4">
        <f t="shared" si="336"/>
        <v>23</v>
      </c>
      <c r="Z796" s="230">
        <f t="shared" si="337"/>
        <v>1837</v>
      </c>
    </row>
    <row r="797" spans="1:26" ht="24" customHeight="1" x14ac:dyDescent="0.55000000000000004">
      <c r="A797">
        <f t="shared" si="288"/>
        <v>799</v>
      </c>
      <c r="B797" s="228"/>
      <c r="C797" s="44"/>
      <c r="D797" t="s">
        <v>323</v>
      </c>
      <c r="E797">
        <v>24</v>
      </c>
      <c r="F797">
        <f t="shared" si="289"/>
        <v>709</v>
      </c>
      <c r="G797" s="1">
        <v>44817</v>
      </c>
      <c r="H797" s="272">
        <v>1</v>
      </c>
      <c r="I797" s="227">
        <f t="shared" si="314"/>
        <v>1159</v>
      </c>
      <c r="J797" s="119"/>
      <c r="K797" s="232">
        <f t="shared" si="327"/>
        <v>977</v>
      </c>
      <c r="L797" s="232">
        <f t="shared" si="339"/>
        <v>78</v>
      </c>
      <c r="M797" s="4"/>
      <c r="N797" s="232">
        <f t="shared" si="328"/>
        <v>3</v>
      </c>
      <c r="O797" s="273">
        <v>25</v>
      </c>
      <c r="P797" s="119"/>
      <c r="Q797" s="5"/>
      <c r="R797" s="248">
        <f t="shared" si="329"/>
        <v>352</v>
      </c>
      <c r="S797" s="218">
        <f t="shared" si="330"/>
        <v>591</v>
      </c>
      <c r="T797" s="233">
        <f t="shared" si="331"/>
        <v>1862</v>
      </c>
      <c r="U797" s="250">
        <f t="shared" si="332"/>
        <v>44817</v>
      </c>
      <c r="V797" s="4">
        <f t="shared" si="333"/>
        <v>1</v>
      </c>
      <c r="W797" s="26">
        <f t="shared" si="334"/>
        <v>1159</v>
      </c>
      <c r="X797" s="233">
        <f t="shared" si="335"/>
        <v>178</v>
      </c>
      <c r="Y797" s="4">
        <f t="shared" si="336"/>
        <v>25</v>
      </c>
      <c r="Z797" s="230">
        <f t="shared" si="337"/>
        <v>1862</v>
      </c>
    </row>
    <row r="798" spans="1:26" ht="24" customHeight="1" x14ac:dyDescent="0.55000000000000004">
      <c r="A798">
        <f t="shared" si="288"/>
        <v>800</v>
      </c>
      <c r="B798" s="228"/>
      <c r="C798" s="44"/>
      <c r="D798" t="s">
        <v>325</v>
      </c>
      <c r="E798">
        <v>24</v>
      </c>
      <c r="F798">
        <f t="shared" si="289"/>
        <v>710</v>
      </c>
      <c r="G798" s="1">
        <v>44818</v>
      </c>
      <c r="H798" s="272">
        <v>2</v>
      </c>
      <c r="I798" s="227">
        <f t="shared" si="314"/>
        <v>1161</v>
      </c>
      <c r="J798" s="119"/>
      <c r="K798" s="232">
        <f t="shared" si="327"/>
        <v>977</v>
      </c>
      <c r="L798" s="232">
        <f t="shared" si="339"/>
        <v>78</v>
      </c>
      <c r="M798" s="4"/>
      <c r="N798" s="232">
        <f t="shared" si="328"/>
        <v>3</v>
      </c>
      <c r="O798" s="273">
        <v>25</v>
      </c>
      <c r="P798" s="119"/>
      <c r="Q798" s="5"/>
      <c r="R798" s="248">
        <f t="shared" si="329"/>
        <v>352</v>
      </c>
      <c r="S798" s="218">
        <f t="shared" si="330"/>
        <v>591</v>
      </c>
      <c r="T798" s="233">
        <f t="shared" si="331"/>
        <v>1887</v>
      </c>
      <c r="U798" s="250">
        <f t="shared" si="332"/>
        <v>44818</v>
      </c>
      <c r="V798" s="4">
        <f t="shared" si="333"/>
        <v>2</v>
      </c>
      <c r="W798" s="26">
        <f t="shared" si="334"/>
        <v>1161</v>
      </c>
      <c r="X798" s="233">
        <f t="shared" si="335"/>
        <v>180</v>
      </c>
      <c r="Y798" s="4">
        <f t="shared" si="336"/>
        <v>25</v>
      </c>
      <c r="Z798" s="230">
        <f t="shared" si="337"/>
        <v>1887</v>
      </c>
    </row>
    <row r="799" spans="1:26" ht="24" customHeight="1" x14ac:dyDescent="0.55000000000000004">
      <c r="A799">
        <f t="shared" si="288"/>
        <v>801</v>
      </c>
      <c r="B799" s="228"/>
      <c r="C799" s="44"/>
      <c r="D799" t="s">
        <v>326</v>
      </c>
      <c r="E799">
        <v>24</v>
      </c>
      <c r="F799">
        <f t="shared" si="289"/>
        <v>711</v>
      </c>
      <c r="G799" s="1">
        <v>44819</v>
      </c>
      <c r="H799" s="272">
        <v>1</v>
      </c>
      <c r="I799" s="227">
        <f t="shared" si="314"/>
        <v>1162</v>
      </c>
      <c r="J799" s="119"/>
      <c r="K799" s="232">
        <f t="shared" si="327"/>
        <v>977</v>
      </c>
      <c r="L799" s="232">
        <f t="shared" si="339"/>
        <v>78</v>
      </c>
      <c r="M799" s="4"/>
      <c r="N799" s="232">
        <f t="shared" si="328"/>
        <v>3</v>
      </c>
      <c r="O799" s="273">
        <v>23</v>
      </c>
      <c r="P799" s="119"/>
      <c r="Q799" s="5"/>
      <c r="R799" s="248">
        <f t="shared" si="329"/>
        <v>352</v>
      </c>
      <c r="S799" s="218">
        <f t="shared" si="330"/>
        <v>591</v>
      </c>
      <c r="T799" s="233">
        <f t="shared" si="331"/>
        <v>1910</v>
      </c>
      <c r="U799" s="250">
        <f t="shared" si="332"/>
        <v>44819</v>
      </c>
      <c r="V799" s="4">
        <f t="shared" si="333"/>
        <v>1</v>
      </c>
      <c r="W799" s="26">
        <f t="shared" si="334"/>
        <v>1162</v>
      </c>
      <c r="X799" s="233">
        <f t="shared" si="335"/>
        <v>181</v>
      </c>
      <c r="Y799" s="4">
        <f t="shared" si="336"/>
        <v>23</v>
      </c>
      <c r="Z799" s="230">
        <f t="shared" si="337"/>
        <v>1910</v>
      </c>
    </row>
    <row r="800" spans="1:26" ht="24" customHeight="1" x14ac:dyDescent="0.55000000000000004">
      <c r="A800">
        <f t="shared" si="288"/>
        <v>802</v>
      </c>
      <c r="B800" s="228"/>
      <c r="C800" s="44"/>
      <c r="D800" t="s">
        <v>328</v>
      </c>
      <c r="E800">
        <v>24</v>
      </c>
      <c r="F800">
        <f t="shared" si="289"/>
        <v>712</v>
      </c>
      <c r="G800" s="1">
        <v>44820</v>
      </c>
      <c r="H800" s="272">
        <v>1</v>
      </c>
      <c r="I800" s="227">
        <f t="shared" si="314"/>
        <v>1163</v>
      </c>
      <c r="J800" s="119"/>
      <c r="K800" s="232">
        <f t="shared" si="327"/>
        <v>977</v>
      </c>
      <c r="L800" s="232">
        <f t="shared" si="339"/>
        <v>78</v>
      </c>
      <c r="M800" s="4"/>
      <c r="N800" s="232">
        <f t="shared" si="328"/>
        <v>3</v>
      </c>
      <c r="O800" s="273">
        <v>24</v>
      </c>
      <c r="P800" s="119"/>
      <c r="Q800" s="5"/>
      <c r="R800" s="248">
        <f t="shared" si="329"/>
        <v>352</v>
      </c>
      <c r="S800" s="218">
        <f t="shared" si="330"/>
        <v>591</v>
      </c>
      <c r="T800" s="233">
        <f t="shared" si="331"/>
        <v>1934</v>
      </c>
      <c r="U800" s="250">
        <f t="shared" si="332"/>
        <v>44820</v>
      </c>
      <c r="V800" s="4">
        <f t="shared" si="333"/>
        <v>1</v>
      </c>
      <c r="W800" s="26">
        <f t="shared" si="334"/>
        <v>1163</v>
      </c>
      <c r="X800" s="233">
        <f t="shared" si="335"/>
        <v>182</v>
      </c>
      <c r="Y800" s="4">
        <f t="shared" si="336"/>
        <v>24</v>
      </c>
      <c r="Z800" s="230">
        <f t="shared" si="337"/>
        <v>1934</v>
      </c>
    </row>
    <row r="801" spans="1:26" ht="24" customHeight="1" x14ac:dyDescent="0.55000000000000004">
      <c r="A801">
        <f t="shared" si="288"/>
        <v>803</v>
      </c>
      <c r="B801" s="228"/>
      <c r="C801" s="44"/>
      <c r="D801" t="s">
        <v>329</v>
      </c>
      <c r="E801">
        <v>24</v>
      </c>
      <c r="F801">
        <f t="shared" si="289"/>
        <v>713</v>
      </c>
      <c r="G801" s="1">
        <v>44821</v>
      </c>
      <c r="H801" s="272">
        <v>1</v>
      </c>
      <c r="I801" s="227">
        <f t="shared" si="314"/>
        <v>1164</v>
      </c>
      <c r="J801" s="119"/>
      <c r="K801" s="232">
        <f t="shared" si="327"/>
        <v>977</v>
      </c>
      <c r="L801" s="232">
        <f t="shared" si="339"/>
        <v>78</v>
      </c>
      <c r="M801" s="4"/>
      <c r="N801" s="232">
        <f t="shared" si="328"/>
        <v>3</v>
      </c>
      <c r="O801" s="273">
        <v>24</v>
      </c>
      <c r="P801" s="119"/>
      <c r="Q801" s="5"/>
      <c r="R801" s="248">
        <f t="shared" si="329"/>
        <v>352</v>
      </c>
      <c r="S801" s="218">
        <f t="shared" si="330"/>
        <v>591</v>
      </c>
      <c r="T801" s="233">
        <f t="shared" si="331"/>
        <v>1958</v>
      </c>
      <c r="U801" s="250">
        <f t="shared" si="332"/>
        <v>44821</v>
      </c>
      <c r="V801" s="4">
        <f t="shared" si="333"/>
        <v>1</v>
      </c>
      <c r="W801" s="26">
        <f t="shared" si="334"/>
        <v>1164</v>
      </c>
      <c r="X801" s="233">
        <f t="shared" si="335"/>
        <v>183</v>
      </c>
      <c r="Y801" s="4">
        <f t="shared" si="336"/>
        <v>24</v>
      </c>
      <c r="Z801" s="230">
        <f t="shared" si="337"/>
        <v>1958</v>
      </c>
    </row>
    <row r="802" spans="1:26" ht="25.5" customHeight="1" x14ac:dyDescent="0.55000000000000004">
      <c r="A802">
        <f t="shared" si="288"/>
        <v>804</v>
      </c>
      <c r="B802" s="228"/>
      <c r="C802" s="44"/>
      <c r="D802" t="s">
        <v>330</v>
      </c>
      <c r="E802">
        <v>24</v>
      </c>
      <c r="F802">
        <f t="shared" si="289"/>
        <v>714</v>
      </c>
      <c r="G802" s="1">
        <v>44822</v>
      </c>
      <c r="H802" s="272">
        <v>0</v>
      </c>
      <c r="I802" s="227">
        <f t="shared" si="314"/>
        <v>1164</v>
      </c>
      <c r="J802" s="119"/>
      <c r="K802" s="232">
        <f t="shared" si="327"/>
        <v>977</v>
      </c>
      <c r="L802" s="232">
        <f t="shared" si="339"/>
        <v>78</v>
      </c>
      <c r="M802" s="4"/>
      <c r="N802" s="232">
        <f t="shared" si="328"/>
        <v>3</v>
      </c>
      <c r="O802" s="273">
        <v>19</v>
      </c>
      <c r="P802" s="119"/>
      <c r="Q802" s="5"/>
      <c r="R802" s="248">
        <f t="shared" si="329"/>
        <v>352</v>
      </c>
      <c r="S802" s="218">
        <f t="shared" si="330"/>
        <v>591</v>
      </c>
      <c r="T802" s="233">
        <f t="shared" si="331"/>
        <v>1977</v>
      </c>
      <c r="U802" s="250">
        <f t="shared" si="332"/>
        <v>44822</v>
      </c>
      <c r="V802" s="4">
        <f t="shared" si="333"/>
        <v>0</v>
      </c>
      <c r="W802" s="26">
        <f t="shared" si="334"/>
        <v>1164</v>
      </c>
      <c r="X802" s="233">
        <f t="shared" si="335"/>
        <v>183</v>
      </c>
      <c r="Y802" s="4">
        <f t="shared" si="336"/>
        <v>19</v>
      </c>
      <c r="Z802" s="230">
        <f t="shared" si="337"/>
        <v>1977</v>
      </c>
    </row>
    <row r="803" spans="1:26" ht="25.5" customHeight="1" x14ac:dyDescent="0.55000000000000004">
      <c r="A803">
        <f t="shared" si="288"/>
        <v>805</v>
      </c>
      <c r="B803" s="228"/>
      <c r="C803" s="44"/>
      <c r="D803" t="s">
        <v>331</v>
      </c>
      <c r="E803">
        <v>24</v>
      </c>
      <c r="F803">
        <f t="shared" si="289"/>
        <v>715</v>
      </c>
      <c r="G803" s="1">
        <v>44823</v>
      </c>
      <c r="H803" s="272">
        <v>0</v>
      </c>
      <c r="I803" s="227">
        <f t="shared" si="314"/>
        <v>1164</v>
      </c>
      <c r="J803" s="119"/>
      <c r="K803" s="232">
        <f t="shared" si="327"/>
        <v>977</v>
      </c>
      <c r="L803" s="232">
        <f t="shared" si="339"/>
        <v>78</v>
      </c>
      <c r="M803" s="4"/>
      <c r="N803" s="232">
        <f t="shared" si="328"/>
        <v>3</v>
      </c>
      <c r="O803" s="273">
        <v>12</v>
      </c>
      <c r="P803" s="119"/>
      <c r="Q803" s="5"/>
      <c r="R803" s="248">
        <f t="shared" si="329"/>
        <v>352</v>
      </c>
      <c r="S803" s="218">
        <f t="shared" si="330"/>
        <v>591</v>
      </c>
      <c r="T803" s="233">
        <f t="shared" si="331"/>
        <v>1989</v>
      </c>
      <c r="U803" s="250">
        <f t="shared" si="332"/>
        <v>44823</v>
      </c>
      <c r="V803" s="4">
        <f t="shared" si="333"/>
        <v>0</v>
      </c>
      <c r="W803" s="26">
        <f t="shared" si="334"/>
        <v>1164</v>
      </c>
      <c r="X803" s="233">
        <f t="shared" si="335"/>
        <v>183</v>
      </c>
      <c r="Y803" s="4">
        <f t="shared" si="336"/>
        <v>12</v>
      </c>
      <c r="Z803" s="230">
        <f t="shared" si="337"/>
        <v>1989</v>
      </c>
    </row>
    <row r="804" spans="1:26" ht="25.5" customHeight="1" x14ac:dyDescent="0.55000000000000004">
      <c r="A804">
        <f t="shared" si="288"/>
        <v>806</v>
      </c>
      <c r="B804" s="228"/>
      <c r="C804" s="44"/>
      <c r="D804" t="s">
        <v>332</v>
      </c>
      <c r="E804">
        <v>24</v>
      </c>
      <c r="F804">
        <f t="shared" si="289"/>
        <v>716</v>
      </c>
      <c r="G804" s="1">
        <v>44824</v>
      </c>
      <c r="H804" s="272">
        <v>0</v>
      </c>
      <c r="I804" s="227">
        <f t="shared" ref="I804:I867" si="340">+I803+H804</f>
        <v>1164</v>
      </c>
      <c r="J804" s="119"/>
      <c r="K804" s="232">
        <f>+K803+J804</f>
        <v>977</v>
      </c>
      <c r="L804" s="232">
        <f t="shared" si="339"/>
        <v>78</v>
      </c>
      <c r="M804" s="4"/>
      <c r="N804" s="232">
        <f>+N803+M804</f>
        <v>3</v>
      </c>
      <c r="O804" s="273">
        <v>11</v>
      </c>
      <c r="P804" s="119"/>
      <c r="Q804" s="5"/>
      <c r="R804" s="248">
        <f>+R803+Q804</f>
        <v>352</v>
      </c>
      <c r="S804" s="218">
        <f t="shared" si="330"/>
        <v>591</v>
      </c>
      <c r="T804" s="233">
        <f t="shared" si="331"/>
        <v>2000</v>
      </c>
      <c r="U804" s="250">
        <f t="shared" ref="U804:U825" si="341">+G804</f>
        <v>44824</v>
      </c>
      <c r="V804" s="4">
        <f t="shared" ref="V804:V825" si="342">+H804</f>
        <v>0</v>
      </c>
      <c r="W804" s="26">
        <f t="shared" ref="W804:W825" si="343">+I804</f>
        <v>1164</v>
      </c>
      <c r="X804" s="233">
        <f t="shared" si="335"/>
        <v>183</v>
      </c>
      <c r="Y804" s="4">
        <f t="shared" ref="Y804:Y825" si="344">+O804</f>
        <v>11</v>
      </c>
      <c r="Z804" s="230">
        <f>+Z803+Y804-P804-Q804</f>
        <v>2000</v>
      </c>
    </row>
    <row r="805" spans="1:26" ht="25.5" customHeight="1" x14ac:dyDescent="0.55000000000000004">
      <c r="A805">
        <f t="shared" ref="A805:A909" si="345">+A804+1</f>
        <v>807</v>
      </c>
      <c r="B805" s="228"/>
      <c r="C805" s="44"/>
      <c r="D805" t="s">
        <v>333</v>
      </c>
      <c r="E805">
        <v>24</v>
      </c>
      <c r="F805">
        <f t="shared" ref="F805:F909" si="346">+F803+1</f>
        <v>716</v>
      </c>
      <c r="G805" s="1">
        <v>44825</v>
      </c>
      <c r="H805" s="272">
        <v>0</v>
      </c>
      <c r="I805" s="227">
        <f t="shared" si="340"/>
        <v>1164</v>
      </c>
      <c r="J805" s="119"/>
      <c r="K805" s="232">
        <f t="shared" ref="K805:K825" si="347">+K803+J805</f>
        <v>977</v>
      </c>
      <c r="L805" s="232">
        <f t="shared" ref="L805:L825" si="348">+L803+J805</f>
        <v>78</v>
      </c>
      <c r="M805" s="4"/>
      <c r="N805" s="232">
        <f t="shared" ref="N805:N825" si="349">+N803+M805</f>
        <v>3</v>
      </c>
      <c r="O805" s="273">
        <v>9</v>
      </c>
      <c r="P805" s="119"/>
      <c r="Q805" s="5"/>
      <c r="R805" s="248">
        <f t="shared" ref="R805:R825" si="350">+R803+Q805</f>
        <v>352</v>
      </c>
      <c r="S805" s="218">
        <f t="shared" ref="S805:S825" si="351">+S803+Q805</f>
        <v>591</v>
      </c>
      <c r="T805" s="233">
        <f t="shared" ref="T805:T825" si="352">+T803+O805-P805-Q805</f>
        <v>1998</v>
      </c>
      <c r="U805" s="250">
        <f t="shared" si="341"/>
        <v>44825</v>
      </c>
      <c r="V805" s="4">
        <f t="shared" si="342"/>
        <v>0</v>
      </c>
      <c r="W805" s="26">
        <f t="shared" si="343"/>
        <v>1164</v>
      </c>
      <c r="X805" s="233">
        <f t="shared" ref="X805:X825" si="353">+X803+V805-J805</f>
        <v>183</v>
      </c>
      <c r="Y805" s="4">
        <f t="shared" si="344"/>
        <v>9</v>
      </c>
      <c r="Z805" s="230">
        <f t="shared" ref="Z805:Z825" si="354">+Z803+Y805-P805-Q805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0"/>
        <v>1164</v>
      </c>
      <c r="J806" s="119"/>
      <c r="K806" s="232">
        <f t="shared" si="347"/>
        <v>977</v>
      </c>
      <c r="L806" s="232">
        <f t="shared" si="348"/>
        <v>78</v>
      </c>
      <c r="M806" s="4"/>
      <c r="N806" s="232">
        <f t="shared" si="349"/>
        <v>3</v>
      </c>
      <c r="O806" s="273">
        <v>8</v>
      </c>
      <c r="P806" s="119"/>
      <c r="Q806" s="5"/>
      <c r="R806" s="248">
        <f t="shared" si="350"/>
        <v>352</v>
      </c>
      <c r="S806" s="218">
        <f t="shared" si="351"/>
        <v>591</v>
      </c>
      <c r="T806" s="233">
        <f t="shared" si="352"/>
        <v>2008</v>
      </c>
      <c r="U806" s="250">
        <f t="shared" si="341"/>
        <v>44826</v>
      </c>
      <c r="V806" s="4">
        <f t="shared" si="342"/>
        <v>0</v>
      </c>
      <c r="W806" s="26">
        <f t="shared" si="343"/>
        <v>1164</v>
      </c>
      <c r="X806" s="233">
        <f t="shared" si="353"/>
        <v>183</v>
      </c>
      <c r="Y806" s="4">
        <f t="shared" si="344"/>
        <v>8</v>
      </c>
      <c r="Z806" s="230">
        <f t="shared" si="354"/>
        <v>2008</v>
      </c>
    </row>
    <row r="807" spans="1:26" ht="25.5" customHeight="1" x14ac:dyDescent="0.55000000000000004">
      <c r="A807">
        <f t="shared" si="345"/>
        <v>809</v>
      </c>
      <c r="B807" s="228"/>
      <c r="C807" s="44"/>
      <c r="D807" t="s">
        <v>335</v>
      </c>
      <c r="E807">
        <v>24</v>
      </c>
      <c r="F807">
        <f t="shared" si="346"/>
        <v>717</v>
      </c>
      <c r="G807" s="1">
        <v>44827</v>
      </c>
      <c r="H807" s="272">
        <v>0</v>
      </c>
      <c r="I807" s="227">
        <f t="shared" si="340"/>
        <v>1164</v>
      </c>
      <c r="J807" s="119"/>
      <c r="K807" s="232">
        <f t="shared" si="347"/>
        <v>977</v>
      </c>
      <c r="L807" s="232">
        <f t="shared" si="348"/>
        <v>78</v>
      </c>
      <c r="M807" s="4"/>
      <c r="N807" s="232">
        <f t="shared" si="349"/>
        <v>3</v>
      </c>
      <c r="O807" s="273">
        <v>8</v>
      </c>
      <c r="P807" s="119"/>
      <c r="Q807" s="5"/>
      <c r="R807" s="248">
        <f t="shared" si="350"/>
        <v>352</v>
      </c>
      <c r="S807" s="218">
        <f t="shared" si="351"/>
        <v>591</v>
      </c>
      <c r="T807" s="233">
        <f t="shared" si="352"/>
        <v>2006</v>
      </c>
      <c r="U807" s="250">
        <f t="shared" si="341"/>
        <v>44827</v>
      </c>
      <c r="V807" s="4">
        <f t="shared" si="342"/>
        <v>0</v>
      </c>
      <c r="W807" s="26">
        <f t="shared" si="343"/>
        <v>1164</v>
      </c>
      <c r="X807" s="233">
        <f t="shared" si="353"/>
        <v>183</v>
      </c>
      <c r="Y807" s="4">
        <f t="shared" si="344"/>
        <v>8</v>
      </c>
      <c r="Z807" s="230">
        <f t="shared" si="354"/>
        <v>2006</v>
      </c>
    </row>
    <row r="808" spans="1:26" ht="25.5" customHeight="1" x14ac:dyDescent="0.55000000000000004">
      <c r="A808">
        <f t="shared" si="345"/>
        <v>810</v>
      </c>
      <c r="B808" s="228"/>
      <c r="C808" s="44"/>
      <c r="D808" t="s">
        <v>336</v>
      </c>
      <c r="E808">
        <v>24</v>
      </c>
      <c r="F808">
        <f t="shared" si="346"/>
        <v>718</v>
      </c>
      <c r="G808" s="1">
        <v>44828</v>
      </c>
      <c r="H808" s="272">
        <v>0</v>
      </c>
      <c r="I808" s="227">
        <f t="shared" si="340"/>
        <v>1164</v>
      </c>
      <c r="J808" s="119"/>
      <c r="K808" s="232">
        <f t="shared" si="347"/>
        <v>977</v>
      </c>
      <c r="L808" s="232">
        <f t="shared" si="348"/>
        <v>78</v>
      </c>
      <c r="M808" s="4"/>
      <c r="N808" s="232">
        <f t="shared" si="349"/>
        <v>3</v>
      </c>
      <c r="O808" s="273">
        <v>9</v>
      </c>
      <c r="P808" s="119"/>
      <c r="Q808" s="5"/>
      <c r="R808" s="248">
        <f t="shared" si="350"/>
        <v>352</v>
      </c>
      <c r="S808" s="218">
        <f t="shared" si="351"/>
        <v>591</v>
      </c>
      <c r="T808" s="233">
        <f t="shared" si="352"/>
        <v>2017</v>
      </c>
      <c r="U808" s="250">
        <f t="shared" si="341"/>
        <v>44828</v>
      </c>
      <c r="V808" s="4">
        <f t="shared" si="342"/>
        <v>0</v>
      </c>
      <c r="W808" s="26">
        <f t="shared" si="343"/>
        <v>1164</v>
      </c>
      <c r="X808" s="233">
        <f t="shared" si="353"/>
        <v>183</v>
      </c>
      <c r="Y808" s="4">
        <f t="shared" si="344"/>
        <v>9</v>
      </c>
      <c r="Z808" s="230">
        <f t="shared" si="354"/>
        <v>2017</v>
      </c>
    </row>
    <row r="809" spans="1:26" ht="25.5" customHeight="1" x14ac:dyDescent="0.55000000000000004">
      <c r="A809">
        <f t="shared" si="345"/>
        <v>811</v>
      </c>
      <c r="B809" s="228"/>
      <c r="C809" s="44"/>
      <c r="D809" t="s">
        <v>337</v>
      </c>
      <c r="E809">
        <v>24</v>
      </c>
      <c r="F809">
        <f t="shared" si="346"/>
        <v>718</v>
      </c>
      <c r="G809" s="1">
        <v>44829</v>
      </c>
      <c r="H809" s="272">
        <v>0</v>
      </c>
      <c r="I809" s="227">
        <f t="shared" si="340"/>
        <v>1164</v>
      </c>
      <c r="J809" s="119"/>
      <c r="K809" s="232">
        <f t="shared" si="347"/>
        <v>977</v>
      </c>
      <c r="L809" s="232">
        <f t="shared" si="348"/>
        <v>78</v>
      </c>
      <c r="M809" s="4"/>
      <c r="N809" s="232">
        <f t="shared" si="349"/>
        <v>3</v>
      </c>
      <c r="O809" s="273">
        <v>8</v>
      </c>
      <c r="P809" s="119"/>
      <c r="Q809" s="5"/>
      <c r="R809" s="248">
        <f t="shared" si="350"/>
        <v>352</v>
      </c>
      <c r="S809" s="218">
        <f t="shared" si="351"/>
        <v>591</v>
      </c>
      <c r="T809" s="233">
        <f t="shared" si="352"/>
        <v>2014</v>
      </c>
      <c r="U809" s="250">
        <f t="shared" si="341"/>
        <v>44829</v>
      </c>
      <c r="V809" s="4">
        <f t="shared" si="342"/>
        <v>0</v>
      </c>
      <c r="W809" s="26">
        <f t="shared" si="343"/>
        <v>1164</v>
      </c>
      <c r="X809" s="233">
        <f t="shared" si="353"/>
        <v>183</v>
      </c>
      <c r="Y809" s="4">
        <f t="shared" si="344"/>
        <v>8</v>
      </c>
      <c r="Z809" s="230">
        <f t="shared" si="354"/>
        <v>2014</v>
      </c>
    </row>
    <row r="810" spans="1:26" ht="25.5" customHeight="1" x14ac:dyDescent="0.55000000000000004">
      <c r="A810">
        <f t="shared" si="345"/>
        <v>812</v>
      </c>
      <c r="B810" s="228"/>
      <c r="C810" s="44"/>
      <c r="D810" t="s">
        <v>338</v>
      </c>
      <c r="E810">
        <v>24</v>
      </c>
      <c r="F810">
        <f t="shared" si="346"/>
        <v>719</v>
      </c>
      <c r="G810" s="1">
        <v>44830</v>
      </c>
      <c r="H810" s="272">
        <v>1</v>
      </c>
      <c r="I810" s="227">
        <f t="shared" si="340"/>
        <v>1165</v>
      </c>
      <c r="J810" s="119"/>
      <c r="K810" s="232">
        <f t="shared" si="347"/>
        <v>977</v>
      </c>
      <c r="L810" s="232">
        <f t="shared" si="348"/>
        <v>78</v>
      </c>
      <c r="M810" s="4"/>
      <c r="N810" s="232">
        <f t="shared" si="349"/>
        <v>3</v>
      </c>
      <c r="O810" s="273">
        <v>7</v>
      </c>
      <c r="P810" s="119"/>
      <c r="Q810" s="5"/>
      <c r="R810" s="248">
        <f t="shared" si="350"/>
        <v>352</v>
      </c>
      <c r="S810" s="218">
        <f t="shared" si="351"/>
        <v>591</v>
      </c>
      <c r="T810" s="233">
        <f t="shared" si="352"/>
        <v>2024</v>
      </c>
      <c r="U810" s="250">
        <f t="shared" si="341"/>
        <v>44830</v>
      </c>
      <c r="V810" s="4">
        <f t="shared" si="342"/>
        <v>1</v>
      </c>
      <c r="W810" s="26">
        <f t="shared" si="343"/>
        <v>1165</v>
      </c>
      <c r="X810" s="233">
        <f t="shared" si="353"/>
        <v>184</v>
      </c>
      <c r="Y810" s="4">
        <f t="shared" si="344"/>
        <v>7</v>
      </c>
      <c r="Z810" s="230">
        <f t="shared" si="354"/>
        <v>2024</v>
      </c>
    </row>
    <row r="811" spans="1:26" ht="25.5" customHeight="1" x14ac:dyDescent="0.55000000000000004">
      <c r="A811">
        <f t="shared" si="345"/>
        <v>813</v>
      </c>
      <c r="B811" s="228"/>
      <c r="C811" s="44"/>
      <c r="D811" t="s">
        <v>339</v>
      </c>
      <c r="E811">
        <v>24</v>
      </c>
      <c r="F811">
        <f t="shared" si="346"/>
        <v>719</v>
      </c>
      <c r="G811" s="1">
        <v>44831</v>
      </c>
      <c r="H811" s="272">
        <v>0</v>
      </c>
      <c r="I811" s="227">
        <f t="shared" si="340"/>
        <v>1165</v>
      </c>
      <c r="J811" s="119"/>
      <c r="K811" s="232">
        <f t="shared" si="347"/>
        <v>977</v>
      </c>
      <c r="L811" s="232">
        <f t="shared" si="348"/>
        <v>78</v>
      </c>
      <c r="M811" s="4"/>
      <c r="N811" s="232">
        <f t="shared" si="349"/>
        <v>3</v>
      </c>
      <c r="O811" s="273">
        <v>10</v>
      </c>
      <c r="P811" s="119"/>
      <c r="Q811" s="5"/>
      <c r="R811" s="248">
        <f t="shared" si="350"/>
        <v>352</v>
      </c>
      <c r="S811" s="218">
        <f t="shared" si="351"/>
        <v>591</v>
      </c>
      <c r="T811" s="233">
        <f t="shared" si="352"/>
        <v>2024</v>
      </c>
      <c r="U811" s="250">
        <f t="shared" si="341"/>
        <v>44831</v>
      </c>
      <c r="V811" s="4">
        <f t="shared" si="342"/>
        <v>0</v>
      </c>
      <c r="W811" s="26">
        <f t="shared" si="343"/>
        <v>1165</v>
      </c>
      <c r="X811" s="233">
        <f t="shared" si="353"/>
        <v>183</v>
      </c>
      <c r="Y811" s="4">
        <f t="shared" si="344"/>
        <v>10</v>
      </c>
      <c r="Z811" s="230">
        <f t="shared" si="354"/>
        <v>2024</v>
      </c>
    </row>
    <row r="812" spans="1:26" ht="25.5" customHeight="1" x14ac:dyDescent="0.55000000000000004">
      <c r="A812">
        <f t="shared" si="345"/>
        <v>814</v>
      </c>
      <c r="B812" s="228"/>
      <c r="C812" s="44"/>
      <c r="D812" t="s">
        <v>340</v>
      </c>
      <c r="E812">
        <v>24</v>
      </c>
      <c r="F812">
        <f t="shared" si="346"/>
        <v>720</v>
      </c>
      <c r="G812" s="1">
        <v>44832</v>
      </c>
      <c r="H812" s="272">
        <v>0</v>
      </c>
      <c r="I812" s="227">
        <f t="shared" si="340"/>
        <v>1165</v>
      </c>
      <c r="J812" s="119"/>
      <c r="K812" s="232">
        <f t="shared" si="347"/>
        <v>977</v>
      </c>
      <c r="L812" s="232">
        <f t="shared" si="348"/>
        <v>78</v>
      </c>
      <c r="M812" s="4"/>
      <c r="N812" s="232">
        <f t="shared" si="349"/>
        <v>3</v>
      </c>
      <c r="O812" s="273">
        <v>10</v>
      </c>
      <c r="P812" s="119"/>
      <c r="Q812" s="5"/>
      <c r="R812" s="248">
        <f t="shared" si="350"/>
        <v>352</v>
      </c>
      <c r="S812" s="218">
        <f t="shared" si="351"/>
        <v>591</v>
      </c>
      <c r="T812" s="233">
        <f t="shared" si="352"/>
        <v>2034</v>
      </c>
      <c r="U812" s="250">
        <f t="shared" si="341"/>
        <v>44832</v>
      </c>
      <c r="V812" s="4">
        <f t="shared" si="342"/>
        <v>0</v>
      </c>
      <c r="W812" s="26">
        <f t="shared" si="343"/>
        <v>1165</v>
      </c>
      <c r="X812" s="233">
        <f t="shared" si="353"/>
        <v>184</v>
      </c>
      <c r="Y812" s="4">
        <f t="shared" si="344"/>
        <v>10</v>
      </c>
      <c r="Z812" s="230">
        <f t="shared" si="354"/>
        <v>2034</v>
      </c>
    </row>
    <row r="813" spans="1:26" ht="26" customHeight="1" x14ac:dyDescent="0.55000000000000004">
      <c r="A813">
        <f t="shared" si="345"/>
        <v>815</v>
      </c>
      <c r="B813" s="228"/>
      <c r="C813" s="44"/>
      <c r="D813" t="s">
        <v>341</v>
      </c>
      <c r="E813">
        <v>24</v>
      </c>
      <c r="F813">
        <f t="shared" si="346"/>
        <v>720</v>
      </c>
      <c r="G813" s="1">
        <v>44833</v>
      </c>
      <c r="H813" s="272">
        <v>0</v>
      </c>
      <c r="I813" s="227">
        <f t="shared" si="340"/>
        <v>1165</v>
      </c>
      <c r="J813" s="119"/>
      <c r="K813" s="232">
        <f t="shared" si="347"/>
        <v>977</v>
      </c>
      <c r="L813" s="232">
        <f t="shared" si="348"/>
        <v>78</v>
      </c>
      <c r="M813" s="4"/>
      <c r="N813" s="232">
        <f t="shared" si="349"/>
        <v>3</v>
      </c>
      <c r="O813" s="273">
        <v>28</v>
      </c>
      <c r="P813" s="119"/>
      <c r="Q813" s="5"/>
      <c r="R813" s="248">
        <f t="shared" si="350"/>
        <v>352</v>
      </c>
      <c r="S813" s="218">
        <f t="shared" si="351"/>
        <v>591</v>
      </c>
      <c r="T813" s="233">
        <f t="shared" si="352"/>
        <v>2052</v>
      </c>
      <c r="U813" s="250">
        <f t="shared" si="341"/>
        <v>44833</v>
      </c>
      <c r="V813" s="4">
        <f t="shared" si="342"/>
        <v>0</v>
      </c>
      <c r="W813" s="26">
        <f t="shared" si="343"/>
        <v>1165</v>
      </c>
      <c r="X813" s="233">
        <f t="shared" si="353"/>
        <v>183</v>
      </c>
      <c r="Y813" s="4">
        <f t="shared" si="344"/>
        <v>28</v>
      </c>
      <c r="Z813" s="230">
        <f t="shared" si="354"/>
        <v>2052</v>
      </c>
    </row>
    <row r="814" spans="1:26" ht="26" customHeight="1" x14ac:dyDescent="0.55000000000000004">
      <c r="A814">
        <f t="shared" si="345"/>
        <v>816</v>
      </c>
      <c r="B814" s="228"/>
      <c r="C814" s="44"/>
      <c r="D814" t="s">
        <v>342</v>
      </c>
      <c r="E814">
        <v>24</v>
      </c>
      <c r="F814">
        <f t="shared" si="346"/>
        <v>721</v>
      </c>
      <c r="G814" s="1">
        <v>44834</v>
      </c>
      <c r="H814" s="272">
        <v>0</v>
      </c>
      <c r="I814" s="227">
        <f t="shared" si="340"/>
        <v>1165</v>
      </c>
      <c r="J814" s="119"/>
      <c r="K814" s="232">
        <f t="shared" si="347"/>
        <v>977</v>
      </c>
      <c r="L814" s="232">
        <f t="shared" si="348"/>
        <v>78</v>
      </c>
      <c r="M814" s="4"/>
      <c r="N814" s="232">
        <f t="shared" si="349"/>
        <v>3</v>
      </c>
      <c r="O814" s="273">
        <v>30</v>
      </c>
      <c r="P814" s="119"/>
      <c r="Q814" s="5"/>
      <c r="R814" s="248">
        <f t="shared" si="350"/>
        <v>352</v>
      </c>
      <c r="S814" s="218">
        <f t="shared" si="351"/>
        <v>591</v>
      </c>
      <c r="T814" s="233">
        <f t="shared" si="352"/>
        <v>2064</v>
      </c>
      <c r="U814" s="250">
        <f t="shared" si="341"/>
        <v>44834</v>
      </c>
      <c r="V814" s="4">
        <f t="shared" si="342"/>
        <v>0</v>
      </c>
      <c r="W814" s="26">
        <f t="shared" si="343"/>
        <v>1165</v>
      </c>
      <c r="X814" s="233">
        <f t="shared" si="353"/>
        <v>184</v>
      </c>
      <c r="Y814" s="4">
        <f t="shared" si="344"/>
        <v>30</v>
      </c>
      <c r="Z814" s="230">
        <f t="shared" si="354"/>
        <v>2064</v>
      </c>
    </row>
    <row r="815" spans="1:26" ht="26" customHeight="1" x14ac:dyDescent="0.55000000000000004">
      <c r="A815">
        <f t="shared" si="345"/>
        <v>817</v>
      </c>
      <c r="B815" s="228"/>
      <c r="C815" s="44"/>
      <c r="D815" t="s">
        <v>343</v>
      </c>
      <c r="E815">
        <v>24</v>
      </c>
      <c r="F815">
        <f t="shared" si="346"/>
        <v>721</v>
      </c>
      <c r="G815" s="1">
        <v>44835</v>
      </c>
      <c r="H815" s="272">
        <v>0</v>
      </c>
      <c r="I815" s="227">
        <f t="shared" si="340"/>
        <v>1165</v>
      </c>
      <c r="J815" s="119"/>
      <c r="K815" s="232">
        <f t="shared" si="347"/>
        <v>977</v>
      </c>
      <c r="L815" s="232">
        <f t="shared" si="348"/>
        <v>78</v>
      </c>
      <c r="M815" s="4"/>
      <c r="N815" s="232">
        <f t="shared" si="349"/>
        <v>3</v>
      </c>
      <c r="O815" s="273">
        <v>30</v>
      </c>
      <c r="P815" s="119"/>
      <c r="Q815" s="5"/>
      <c r="R815" s="248">
        <f t="shared" si="350"/>
        <v>352</v>
      </c>
      <c r="S815" s="218">
        <f t="shared" si="351"/>
        <v>591</v>
      </c>
      <c r="T815" s="233">
        <f t="shared" si="352"/>
        <v>2082</v>
      </c>
      <c r="U815" s="250">
        <f t="shared" si="341"/>
        <v>44835</v>
      </c>
      <c r="V815" s="4">
        <f t="shared" si="342"/>
        <v>0</v>
      </c>
      <c r="W815" s="26">
        <f t="shared" si="343"/>
        <v>1165</v>
      </c>
      <c r="X815" s="233">
        <f t="shared" si="353"/>
        <v>183</v>
      </c>
      <c r="Y815" s="4">
        <f t="shared" si="344"/>
        <v>30</v>
      </c>
      <c r="Z815" s="230">
        <f t="shared" si="354"/>
        <v>2082</v>
      </c>
    </row>
    <row r="816" spans="1:26" ht="26" customHeight="1" x14ac:dyDescent="0.55000000000000004">
      <c r="A816">
        <f t="shared" si="345"/>
        <v>818</v>
      </c>
      <c r="B816" s="228"/>
      <c r="C816" s="44"/>
      <c r="D816" t="s">
        <v>344</v>
      </c>
      <c r="E816">
        <v>24</v>
      </c>
      <c r="F816">
        <f t="shared" si="346"/>
        <v>722</v>
      </c>
      <c r="G816" s="1">
        <v>44836</v>
      </c>
      <c r="H816" s="272">
        <v>0</v>
      </c>
      <c r="I816" s="227">
        <f t="shared" si="340"/>
        <v>1165</v>
      </c>
      <c r="J816" s="119"/>
      <c r="K816" s="232">
        <f t="shared" si="347"/>
        <v>977</v>
      </c>
      <c r="L816" s="232">
        <f t="shared" si="348"/>
        <v>78</v>
      </c>
      <c r="M816" s="4"/>
      <c r="N816" s="232">
        <f t="shared" si="349"/>
        <v>3</v>
      </c>
      <c r="O816" s="273">
        <v>33</v>
      </c>
      <c r="P816" s="119"/>
      <c r="Q816" s="5"/>
      <c r="R816" s="248">
        <f t="shared" si="350"/>
        <v>352</v>
      </c>
      <c r="S816" s="218">
        <f t="shared" si="351"/>
        <v>591</v>
      </c>
      <c r="T816" s="233">
        <f t="shared" si="352"/>
        <v>2097</v>
      </c>
      <c r="U816" s="250">
        <f t="shared" si="341"/>
        <v>44836</v>
      </c>
      <c r="V816" s="4">
        <f t="shared" si="342"/>
        <v>0</v>
      </c>
      <c r="W816" s="26">
        <f t="shared" si="343"/>
        <v>1165</v>
      </c>
      <c r="X816" s="233">
        <f t="shared" si="353"/>
        <v>184</v>
      </c>
      <c r="Y816" s="4">
        <f t="shared" si="344"/>
        <v>33</v>
      </c>
      <c r="Z816" s="230">
        <f t="shared" si="354"/>
        <v>2097</v>
      </c>
    </row>
    <row r="817" spans="1:26" ht="26" customHeight="1" x14ac:dyDescent="0.55000000000000004">
      <c r="A817">
        <f t="shared" si="345"/>
        <v>819</v>
      </c>
      <c r="B817" s="228"/>
      <c r="C817" s="44"/>
      <c r="D817" t="s">
        <v>346</v>
      </c>
      <c r="E817">
        <v>24</v>
      </c>
      <c r="F817">
        <f t="shared" si="346"/>
        <v>722</v>
      </c>
      <c r="G817" s="1">
        <v>44837</v>
      </c>
      <c r="H817" s="272">
        <v>0</v>
      </c>
      <c r="I817" s="227">
        <f t="shared" si="340"/>
        <v>1165</v>
      </c>
      <c r="J817" s="119"/>
      <c r="K817" s="232">
        <f t="shared" si="347"/>
        <v>977</v>
      </c>
      <c r="L817" s="232">
        <f t="shared" si="348"/>
        <v>78</v>
      </c>
      <c r="M817" s="4"/>
      <c r="N817" s="232">
        <f t="shared" si="349"/>
        <v>3</v>
      </c>
      <c r="O817" s="273">
        <v>38</v>
      </c>
      <c r="P817" s="119"/>
      <c r="Q817" s="5"/>
      <c r="R817" s="248">
        <f t="shared" si="350"/>
        <v>352</v>
      </c>
      <c r="S817" s="218">
        <f t="shared" si="351"/>
        <v>591</v>
      </c>
      <c r="T817" s="233">
        <f t="shared" si="352"/>
        <v>2120</v>
      </c>
      <c r="U817" s="250">
        <f t="shared" si="341"/>
        <v>44837</v>
      </c>
      <c r="V817" s="4">
        <f t="shared" si="342"/>
        <v>0</v>
      </c>
      <c r="W817" s="26">
        <f t="shared" si="343"/>
        <v>1165</v>
      </c>
      <c r="X817" s="233">
        <f t="shared" si="353"/>
        <v>183</v>
      </c>
      <c r="Y817" s="4">
        <f t="shared" si="344"/>
        <v>38</v>
      </c>
      <c r="Z817" s="230">
        <f t="shared" si="354"/>
        <v>2120</v>
      </c>
    </row>
    <row r="818" spans="1:26" ht="26" customHeight="1" x14ac:dyDescent="0.55000000000000004">
      <c r="A818">
        <f t="shared" si="345"/>
        <v>820</v>
      </c>
      <c r="B818" s="228"/>
      <c r="C818" s="44"/>
      <c r="D818" t="s">
        <v>347</v>
      </c>
      <c r="E818">
        <v>24</v>
      </c>
      <c r="F818">
        <f t="shared" si="346"/>
        <v>723</v>
      </c>
      <c r="G818" s="1">
        <v>44838</v>
      </c>
      <c r="H818" s="272">
        <v>0</v>
      </c>
      <c r="I818" s="227">
        <f t="shared" si="340"/>
        <v>1165</v>
      </c>
      <c r="J818" s="119"/>
      <c r="K818" s="232">
        <f t="shared" si="347"/>
        <v>977</v>
      </c>
      <c r="L818" s="232">
        <f t="shared" si="348"/>
        <v>78</v>
      </c>
      <c r="M818" s="4"/>
      <c r="N818" s="232">
        <f t="shared" si="349"/>
        <v>3</v>
      </c>
      <c r="O818" s="273">
        <v>91</v>
      </c>
      <c r="P818" s="119"/>
      <c r="Q818" s="5"/>
      <c r="R818" s="248">
        <f t="shared" si="350"/>
        <v>352</v>
      </c>
      <c r="S818" s="218">
        <f t="shared" si="351"/>
        <v>591</v>
      </c>
      <c r="T818" s="233">
        <f t="shared" si="352"/>
        <v>2188</v>
      </c>
      <c r="U818" s="250">
        <f t="shared" si="341"/>
        <v>44838</v>
      </c>
      <c r="V818" s="4">
        <f t="shared" si="342"/>
        <v>0</v>
      </c>
      <c r="W818" s="26">
        <f t="shared" si="343"/>
        <v>1165</v>
      </c>
      <c r="X818" s="233">
        <f t="shared" si="353"/>
        <v>184</v>
      </c>
      <c r="Y818" s="4">
        <f t="shared" si="344"/>
        <v>91</v>
      </c>
      <c r="Z818" s="230">
        <f t="shared" si="354"/>
        <v>2188</v>
      </c>
    </row>
    <row r="819" spans="1:26" ht="26" customHeight="1" x14ac:dyDescent="0.55000000000000004">
      <c r="A819">
        <f t="shared" si="345"/>
        <v>821</v>
      </c>
      <c r="B819" s="228"/>
      <c r="C819" s="44"/>
      <c r="D819" t="s">
        <v>349</v>
      </c>
      <c r="E819">
        <v>24</v>
      </c>
      <c r="F819">
        <f t="shared" si="346"/>
        <v>723</v>
      </c>
      <c r="G819" s="1">
        <v>44839</v>
      </c>
      <c r="H819" s="272">
        <v>0</v>
      </c>
      <c r="I819" s="227">
        <f t="shared" si="340"/>
        <v>1165</v>
      </c>
      <c r="J819" s="119"/>
      <c r="K819" s="232">
        <f>+K817+J819</f>
        <v>977</v>
      </c>
      <c r="L819" s="232">
        <f t="shared" si="348"/>
        <v>78</v>
      </c>
      <c r="M819" s="4"/>
      <c r="N819" s="232">
        <f t="shared" si="349"/>
        <v>3</v>
      </c>
      <c r="O819" s="273">
        <v>97</v>
      </c>
      <c r="P819" s="119"/>
      <c r="Q819" s="5"/>
      <c r="R819" s="248">
        <f t="shared" si="350"/>
        <v>352</v>
      </c>
      <c r="S819" s="218">
        <f t="shared" si="351"/>
        <v>591</v>
      </c>
      <c r="T819" s="233">
        <f t="shared" si="352"/>
        <v>2217</v>
      </c>
      <c r="U819" s="250">
        <f t="shared" si="341"/>
        <v>44839</v>
      </c>
      <c r="V819" s="4">
        <f t="shared" si="342"/>
        <v>0</v>
      </c>
      <c r="W819" s="26">
        <f t="shared" si="343"/>
        <v>1165</v>
      </c>
      <c r="X819" s="233">
        <f t="shared" si="353"/>
        <v>183</v>
      </c>
      <c r="Y819" s="4">
        <f t="shared" si="344"/>
        <v>97</v>
      </c>
      <c r="Z819" s="230">
        <f t="shared" si="354"/>
        <v>2217</v>
      </c>
    </row>
    <row r="820" spans="1:26" ht="26" customHeight="1" x14ac:dyDescent="0.55000000000000004">
      <c r="A820">
        <f t="shared" si="345"/>
        <v>822</v>
      </c>
      <c r="B820" s="228"/>
      <c r="C820" s="44"/>
      <c r="D820" t="s">
        <v>350</v>
      </c>
      <c r="E820">
        <v>24</v>
      </c>
      <c r="F820">
        <f t="shared" si="346"/>
        <v>724</v>
      </c>
      <c r="G820" s="1">
        <v>44840</v>
      </c>
      <c r="H820" s="272">
        <v>0</v>
      </c>
      <c r="I820" s="227">
        <f t="shared" si="340"/>
        <v>1165</v>
      </c>
      <c r="J820" s="119"/>
      <c r="K820" s="232">
        <f t="shared" si="347"/>
        <v>977</v>
      </c>
      <c r="L820" s="232">
        <f t="shared" si="348"/>
        <v>78</v>
      </c>
      <c r="M820" s="4"/>
      <c r="N820" s="232">
        <f t="shared" si="349"/>
        <v>3</v>
      </c>
      <c r="O820" s="273">
        <v>96</v>
      </c>
      <c r="P820" s="119"/>
      <c r="Q820" s="5"/>
      <c r="R820" s="248">
        <f t="shared" si="350"/>
        <v>352</v>
      </c>
      <c r="S820" s="218">
        <f t="shared" si="351"/>
        <v>591</v>
      </c>
      <c r="T820" s="233">
        <f t="shared" si="352"/>
        <v>2284</v>
      </c>
      <c r="U820" s="250">
        <f t="shared" si="341"/>
        <v>44840</v>
      </c>
      <c r="V820" s="4">
        <f t="shared" si="342"/>
        <v>0</v>
      </c>
      <c r="W820" s="26">
        <f t="shared" si="343"/>
        <v>1165</v>
      </c>
      <c r="X820" s="233">
        <f t="shared" si="353"/>
        <v>184</v>
      </c>
      <c r="Y820" s="4">
        <f t="shared" si="344"/>
        <v>96</v>
      </c>
      <c r="Z820" s="230">
        <f t="shared" si="354"/>
        <v>2284</v>
      </c>
    </row>
    <row r="821" spans="1:26" ht="26" customHeight="1" x14ac:dyDescent="0.55000000000000004">
      <c r="A821">
        <f t="shared" si="345"/>
        <v>823</v>
      </c>
      <c r="B821" s="228"/>
      <c r="C821" s="44"/>
      <c r="D821" t="s">
        <v>351</v>
      </c>
      <c r="E821">
        <v>24</v>
      </c>
      <c r="F821">
        <f t="shared" si="346"/>
        <v>724</v>
      </c>
      <c r="G821" s="1">
        <v>44841</v>
      </c>
      <c r="H821" s="272">
        <v>4</v>
      </c>
      <c r="I821" s="227">
        <f t="shared" si="340"/>
        <v>1169</v>
      </c>
      <c r="J821" s="119"/>
      <c r="K821" s="232">
        <f t="shared" si="347"/>
        <v>977</v>
      </c>
      <c r="L821" s="232">
        <f t="shared" si="348"/>
        <v>78</v>
      </c>
      <c r="M821" s="4"/>
      <c r="N821" s="232">
        <f t="shared" si="349"/>
        <v>3</v>
      </c>
      <c r="O821" s="273">
        <v>344</v>
      </c>
      <c r="P821" s="119"/>
      <c r="Q821" s="5"/>
      <c r="R821" s="248">
        <f t="shared" si="350"/>
        <v>352</v>
      </c>
      <c r="S821" s="218">
        <f t="shared" si="351"/>
        <v>591</v>
      </c>
      <c r="T821" s="233">
        <f t="shared" si="352"/>
        <v>2561</v>
      </c>
      <c r="U821" s="250">
        <f t="shared" si="341"/>
        <v>44841</v>
      </c>
      <c r="V821" s="4">
        <f t="shared" si="342"/>
        <v>4</v>
      </c>
      <c r="W821" s="26">
        <f t="shared" si="343"/>
        <v>1169</v>
      </c>
      <c r="X821" s="233">
        <f t="shared" si="353"/>
        <v>187</v>
      </c>
      <c r="Y821" s="4">
        <f t="shared" si="344"/>
        <v>344</v>
      </c>
      <c r="Z821" s="230">
        <f t="shared" si="354"/>
        <v>2561</v>
      </c>
    </row>
    <row r="822" spans="1:26" ht="26" customHeight="1" x14ac:dyDescent="0.55000000000000004">
      <c r="A822">
        <f t="shared" si="345"/>
        <v>824</v>
      </c>
      <c r="B822" s="228"/>
      <c r="C822" s="44"/>
      <c r="D822" t="s">
        <v>352</v>
      </c>
      <c r="E822">
        <v>24</v>
      </c>
      <c r="F822">
        <f t="shared" si="346"/>
        <v>725</v>
      </c>
      <c r="G822" s="1">
        <v>44842</v>
      </c>
      <c r="H822" s="272">
        <v>53</v>
      </c>
      <c r="I822" s="227">
        <f t="shared" si="340"/>
        <v>1222</v>
      </c>
      <c r="J822" s="119"/>
      <c r="K822" s="232">
        <f t="shared" si="347"/>
        <v>977</v>
      </c>
      <c r="L822" s="232">
        <f t="shared" si="348"/>
        <v>78</v>
      </c>
      <c r="M822" s="4"/>
      <c r="N822" s="232">
        <f t="shared" si="349"/>
        <v>3</v>
      </c>
      <c r="O822" s="273">
        <v>383</v>
      </c>
      <c r="P822" s="119"/>
      <c r="Q822" s="5"/>
      <c r="R822" s="248">
        <f t="shared" si="350"/>
        <v>352</v>
      </c>
      <c r="S822" s="218">
        <f t="shared" si="351"/>
        <v>591</v>
      </c>
      <c r="T822" s="233">
        <f t="shared" si="352"/>
        <v>2667</v>
      </c>
      <c r="U822" s="250">
        <f t="shared" si="341"/>
        <v>44842</v>
      </c>
      <c r="V822" s="4">
        <f t="shared" si="342"/>
        <v>53</v>
      </c>
      <c r="W822" s="26">
        <f t="shared" si="343"/>
        <v>1222</v>
      </c>
      <c r="X822" s="233">
        <f t="shared" si="353"/>
        <v>237</v>
      </c>
      <c r="Y822" s="4">
        <f t="shared" si="344"/>
        <v>383</v>
      </c>
      <c r="Z822" s="230">
        <f t="shared" si="354"/>
        <v>2667</v>
      </c>
    </row>
    <row r="823" spans="1:26" ht="26" customHeight="1" x14ac:dyDescent="0.55000000000000004">
      <c r="A823">
        <f t="shared" si="345"/>
        <v>825</v>
      </c>
      <c r="B823" s="228"/>
      <c r="C823" s="44"/>
      <c r="D823" t="s">
        <v>353</v>
      </c>
      <c r="E823">
        <v>24</v>
      </c>
      <c r="F823">
        <f t="shared" si="346"/>
        <v>725</v>
      </c>
      <c r="G823" s="1">
        <v>44843</v>
      </c>
      <c r="H823" s="272">
        <v>70</v>
      </c>
      <c r="I823" s="227">
        <f t="shared" si="340"/>
        <v>1292</v>
      </c>
      <c r="J823" s="119"/>
      <c r="K823" s="232">
        <f t="shared" si="347"/>
        <v>977</v>
      </c>
      <c r="L823" s="232">
        <f t="shared" si="348"/>
        <v>78</v>
      </c>
      <c r="M823" s="4"/>
      <c r="N823" s="232">
        <f t="shared" si="349"/>
        <v>3</v>
      </c>
      <c r="O823" s="273">
        <v>376</v>
      </c>
      <c r="P823" s="119"/>
      <c r="Q823" s="5"/>
      <c r="R823" s="248">
        <f t="shared" si="350"/>
        <v>352</v>
      </c>
      <c r="S823" s="218">
        <f t="shared" si="351"/>
        <v>591</v>
      </c>
      <c r="T823" s="233">
        <f t="shared" si="352"/>
        <v>2937</v>
      </c>
      <c r="U823" s="250">
        <f t="shared" si="341"/>
        <v>44843</v>
      </c>
      <c r="V823" s="4">
        <f t="shared" si="342"/>
        <v>70</v>
      </c>
      <c r="W823" s="26">
        <f t="shared" si="343"/>
        <v>1292</v>
      </c>
      <c r="X823" s="233">
        <f t="shared" si="353"/>
        <v>257</v>
      </c>
      <c r="Y823" s="4">
        <f t="shared" si="344"/>
        <v>376</v>
      </c>
      <c r="Z823" s="230">
        <f t="shared" si="354"/>
        <v>2937</v>
      </c>
    </row>
    <row r="824" spans="1:26" ht="26" customHeight="1" x14ac:dyDescent="0.55000000000000004">
      <c r="A824">
        <f t="shared" si="345"/>
        <v>826</v>
      </c>
      <c r="B824" s="228"/>
      <c r="C824" s="44"/>
      <c r="D824" t="s">
        <v>354</v>
      </c>
      <c r="E824">
        <v>24</v>
      </c>
      <c r="F824">
        <f t="shared" si="346"/>
        <v>726</v>
      </c>
      <c r="G824" s="1">
        <v>44844</v>
      </c>
      <c r="H824" s="272">
        <v>18</v>
      </c>
      <c r="I824" s="227">
        <f t="shared" si="340"/>
        <v>1310</v>
      </c>
      <c r="J824" s="119"/>
      <c r="K824" s="232">
        <f t="shared" si="347"/>
        <v>977</v>
      </c>
      <c r="L824" s="232">
        <f t="shared" si="348"/>
        <v>78</v>
      </c>
      <c r="M824" s="4"/>
      <c r="N824" s="232">
        <f t="shared" si="349"/>
        <v>3</v>
      </c>
      <c r="O824" s="273">
        <v>177</v>
      </c>
      <c r="P824" s="119"/>
      <c r="Q824" s="5"/>
      <c r="R824" s="248">
        <f t="shared" si="350"/>
        <v>352</v>
      </c>
      <c r="S824" s="218">
        <f t="shared" si="351"/>
        <v>591</v>
      </c>
      <c r="T824" s="233">
        <f t="shared" si="352"/>
        <v>2844</v>
      </c>
      <c r="U824" s="250">
        <f t="shared" si="341"/>
        <v>44844</v>
      </c>
      <c r="V824" s="4">
        <f t="shared" si="342"/>
        <v>18</v>
      </c>
      <c r="W824" s="26">
        <f t="shared" si="343"/>
        <v>1310</v>
      </c>
      <c r="X824" s="233">
        <f t="shared" si="353"/>
        <v>255</v>
      </c>
      <c r="Y824" s="4">
        <f t="shared" si="344"/>
        <v>177</v>
      </c>
      <c r="Z824" s="230">
        <f t="shared" si="354"/>
        <v>2844</v>
      </c>
    </row>
    <row r="825" spans="1:26" ht="26" customHeight="1" x14ac:dyDescent="0.55000000000000004">
      <c r="A825">
        <f t="shared" si="345"/>
        <v>827</v>
      </c>
      <c r="B825" s="228"/>
      <c r="C825" s="44"/>
      <c r="D825" t="s">
        <v>355</v>
      </c>
      <c r="E825">
        <v>24</v>
      </c>
      <c r="F825">
        <f t="shared" si="346"/>
        <v>726</v>
      </c>
      <c r="G825" s="1">
        <v>44845</v>
      </c>
      <c r="H825" s="272">
        <v>62</v>
      </c>
      <c r="I825" s="227">
        <f t="shared" si="340"/>
        <v>1372</v>
      </c>
      <c r="J825" s="119"/>
      <c r="K825" s="232">
        <f t="shared" si="347"/>
        <v>977</v>
      </c>
      <c r="L825" s="232">
        <f t="shared" si="348"/>
        <v>78</v>
      </c>
      <c r="M825" s="4"/>
      <c r="N825" s="232">
        <f t="shared" si="349"/>
        <v>3</v>
      </c>
      <c r="O825" s="273">
        <v>379</v>
      </c>
      <c r="P825" s="119"/>
      <c r="Q825" s="5"/>
      <c r="R825" s="248">
        <f t="shared" si="350"/>
        <v>352</v>
      </c>
      <c r="S825" s="218">
        <f t="shared" si="351"/>
        <v>591</v>
      </c>
      <c r="T825" s="233">
        <f t="shared" si="352"/>
        <v>3316</v>
      </c>
      <c r="U825" s="250">
        <f t="shared" si="341"/>
        <v>44845</v>
      </c>
      <c r="V825" s="4">
        <f t="shared" si="342"/>
        <v>62</v>
      </c>
      <c r="W825" s="26">
        <f t="shared" si="343"/>
        <v>1372</v>
      </c>
      <c r="X825" s="233">
        <f t="shared" si="353"/>
        <v>319</v>
      </c>
      <c r="Y825" s="4">
        <f t="shared" si="344"/>
        <v>379</v>
      </c>
      <c r="Z825" s="230">
        <f t="shared" si="354"/>
        <v>3316</v>
      </c>
    </row>
    <row r="826" spans="1:26" ht="26" customHeight="1" x14ac:dyDescent="0.55000000000000004">
      <c r="A826">
        <f t="shared" si="345"/>
        <v>828</v>
      </c>
      <c r="B826" s="228"/>
      <c r="C826" s="44"/>
      <c r="D826" t="s">
        <v>372</v>
      </c>
      <c r="E826">
        <v>24</v>
      </c>
      <c r="F826">
        <f t="shared" si="346"/>
        <v>727</v>
      </c>
      <c r="G826" s="1">
        <v>44846</v>
      </c>
      <c r="H826" s="272">
        <v>64</v>
      </c>
      <c r="I826" s="227">
        <f t="shared" si="340"/>
        <v>1436</v>
      </c>
      <c r="J826" s="119"/>
      <c r="K826" s="232">
        <f t="shared" ref="K826:K851" si="355">+K824+J826</f>
        <v>977</v>
      </c>
      <c r="L826" s="232">
        <f t="shared" ref="L826:L851" si="356">+L824+J826</f>
        <v>78</v>
      </c>
      <c r="M826" s="4"/>
      <c r="N826" s="232">
        <f t="shared" ref="N826:N851" si="357">+N824+M826</f>
        <v>3</v>
      </c>
      <c r="O826" s="273">
        <v>339</v>
      </c>
      <c r="P826" s="119"/>
      <c r="Q826" s="5"/>
      <c r="R826" s="248">
        <f t="shared" ref="R826:R851" si="358">+R824+Q826</f>
        <v>352</v>
      </c>
      <c r="S826" s="218">
        <f t="shared" ref="S826:S851" si="359">+S824+Q826</f>
        <v>591</v>
      </c>
      <c r="T826" s="233">
        <f t="shared" ref="T826:T851" si="360">+T824+O826-P826-Q826</f>
        <v>3183</v>
      </c>
      <c r="U826" s="250">
        <f t="shared" ref="U826:U851" si="361">+G826</f>
        <v>44846</v>
      </c>
      <c r="V826" s="4">
        <f t="shared" ref="V826:V851" si="362">+H826</f>
        <v>64</v>
      </c>
      <c r="W826" s="26">
        <f t="shared" ref="W826:W851" si="363">+I826</f>
        <v>1436</v>
      </c>
      <c r="X826" s="233">
        <f t="shared" ref="X826:X851" si="364">+X824+V826-J826</f>
        <v>319</v>
      </c>
      <c r="Y826" s="4">
        <f t="shared" ref="Y826:Y851" si="365">+O826</f>
        <v>339</v>
      </c>
      <c r="Z826" s="230">
        <f t="shared" ref="Z826:Z851" si="366">+Z824+Y826-P826-Q826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40"/>
        <v>1464</v>
      </c>
      <c r="J827" s="119"/>
      <c r="K827" s="232">
        <f t="shared" si="355"/>
        <v>977</v>
      </c>
      <c r="L827" s="232">
        <f t="shared" si="356"/>
        <v>78</v>
      </c>
      <c r="M827" s="4"/>
      <c r="N827" s="232">
        <f t="shared" si="357"/>
        <v>3</v>
      </c>
      <c r="O827" s="273">
        <v>302</v>
      </c>
      <c r="P827" s="119"/>
      <c r="Q827" s="5"/>
      <c r="R827" s="248">
        <f t="shared" si="358"/>
        <v>352</v>
      </c>
      <c r="S827" s="218">
        <f t="shared" si="359"/>
        <v>591</v>
      </c>
      <c r="T827" s="233">
        <f t="shared" si="360"/>
        <v>3618</v>
      </c>
      <c r="U827" s="250">
        <f t="shared" si="361"/>
        <v>44847</v>
      </c>
      <c r="V827" s="4">
        <f t="shared" si="362"/>
        <v>28</v>
      </c>
      <c r="W827" s="26">
        <f t="shared" si="363"/>
        <v>1464</v>
      </c>
      <c r="X827" s="233">
        <f t="shared" si="364"/>
        <v>347</v>
      </c>
      <c r="Y827" s="4">
        <f t="shared" si="365"/>
        <v>302</v>
      </c>
      <c r="Z827" s="230">
        <f t="shared" si="366"/>
        <v>3618</v>
      </c>
    </row>
    <row r="828" spans="1:26" ht="26" customHeight="1" x14ac:dyDescent="0.55000000000000004">
      <c r="A828">
        <f t="shared" si="345"/>
        <v>830</v>
      </c>
      <c r="B828" s="228"/>
      <c r="C828" s="44"/>
      <c r="D828" t="s">
        <v>374</v>
      </c>
      <c r="E828">
        <v>24</v>
      </c>
      <c r="F828">
        <f t="shared" si="346"/>
        <v>728</v>
      </c>
      <c r="G828" s="1">
        <v>44848</v>
      </c>
      <c r="H828" s="272">
        <v>37</v>
      </c>
      <c r="I828" s="227">
        <f t="shared" si="340"/>
        <v>1501</v>
      </c>
      <c r="J828" s="119"/>
      <c r="K828" s="232">
        <f t="shared" si="355"/>
        <v>977</v>
      </c>
      <c r="L828" s="232">
        <f t="shared" si="356"/>
        <v>78</v>
      </c>
      <c r="M828" s="4"/>
      <c r="N828" s="232">
        <f t="shared" si="357"/>
        <v>3</v>
      </c>
      <c r="O828" s="273">
        <v>337</v>
      </c>
      <c r="P828" s="119"/>
      <c r="Q828" s="5"/>
      <c r="R828" s="248">
        <f t="shared" si="358"/>
        <v>352</v>
      </c>
      <c r="S828" s="218">
        <f t="shared" si="359"/>
        <v>591</v>
      </c>
      <c r="T828" s="233">
        <f t="shared" si="360"/>
        <v>3520</v>
      </c>
      <c r="U828" s="250">
        <f t="shared" si="361"/>
        <v>44848</v>
      </c>
      <c r="V828" s="4">
        <f t="shared" si="362"/>
        <v>37</v>
      </c>
      <c r="W828" s="26">
        <f t="shared" si="363"/>
        <v>1501</v>
      </c>
      <c r="X828" s="233">
        <f t="shared" si="364"/>
        <v>356</v>
      </c>
      <c r="Y828" s="4">
        <f t="shared" si="365"/>
        <v>337</v>
      </c>
      <c r="Z828" s="230">
        <f t="shared" si="366"/>
        <v>3520</v>
      </c>
    </row>
    <row r="829" spans="1:26" ht="26" customHeight="1" x14ac:dyDescent="0.55000000000000004">
      <c r="A829">
        <f t="shared" si="345"/>
        <v>831</v>
      </c>
      <c r="B829" s="228"/>
      <c r="C829" s="44"/>
      <c r="D829" t="s">
        <v>376</v>
      </c>
      <c r="E829">
        <v>24</v>
      </c>
      <c r="F829">
        <f t="shared" si="346"/>
        <v>728</v>
      </c>
      <c r="G829" s="1">
        <v>44849</v>
      </c>
      <c r="H829" s="272">
        <v>22</v>
      </c>
      <c r="I829" s="227">
        <f t="shared" si="340"/>
        <v>1523</v>
      </c>
      <c r="J829" s="119"/>
      <c r="K829" s="232">
        <f t="shared" si="355"/>
        <v>977</v>
      </c>
      <c r="L829" s="232">
        <f t="shared" si="356"/>
        <v>78</v>
      </c>
      <c r="M829" s="4"/>
      <c r="N829" s="232">
        <f t="shared" si="357"/>
        <v>3</v>
      </c>
      <c r="O829" s="273">
        <v>271</v>
      </c>
      <c r="P829" s="119"/>
      <c r="Q829" s="5"/>
      <c r="R829" s="248">
        <f t="shared" si="358"/>
        <v>352</v>
      </c>
      <c r="S829" s="218">
        <f t="shared" si="359"/>
        <v>591</v>
      </c>
      <c r="T829" s="233">
        <f t="shared" si="360"/>
        <v>3889</v>
      </c>
      <c r="U829" s="250">
        <f t="shared" si="361"/>
        <v>44849</v>
      </c>
      <c r="V829" s="4">
        <f t="shared" si="362"/>
        <v>22</v>
      </c>
      <c r="W829" s="26">
        <f t="shared" si="363"/>
        <v>1523</v>
      </c>
      <c r="X829" s="233">
        <f t="shared" si="364"/>
        <v>369</v>
      </c>
      <c r="Y829" s="4">
        <f t="shared" si="365"/>
        <v>271</v>
      </c>
      <c r="Z829" s="230">
        <f t="shared" si="366"/>
        <v>3889</v>
      </c>
    </row>
    <row r="830" spans="1:26" ht="26" customHeight="1" x14ac:dyDescent="0.55000000000000004">
      <c r="A830">
        <f t="shared" si="345"/>
        <v>832</v>
      </c>
      <c r="B830" s="228"/>
      <c r="C830" s="44"/>
      <c r="D830" t="s">
        <v>377</v>
      </c>
      <c r="E830">
        <v>24</v>
      </c>
      <c r="F830">
        <f t="shared" si="346"/>
        <v>729</v>
      </c>
      <c r="G830" s="1">
        <v>44850</v>
      </c>
      <c r="H830" s="272">
        <v>13</v>
      </c>
      <c r="I830" s="227">
        <f t="shared" si="340"/>
        <v>1536</v>
      </c>
      <c r="J830" s="119"/>
      <c r="K830" s="232">
        <f t="shared" si="355"/>
        <v>977</v>
      </c>
      <c r="L830" s="232">
        <f t="shared" si="356"/>
        <v>78</v>
      </c>
      <c r="M830" s="4"/>
      <c r="N830" s="232">
        <f t="shared" si="357"/>
        <v>3</v>
      </c>
      <c r="O830" s="273">
        <v>175</v>
      </c>
      <c r="P830" s="119"/>
      <c r="Q830" s="5"/>
      <c r="R830" s="248">
        <f t="shared" si="358"/>
        <v>352</v>
      </c>
      <c r="S830" s="218">
        <f t="shared" si="359"/>
        <v>591</v>
      </c>
      <c r="T830" s="233">
        <f t="shared" si="360"/>
        <v>3695</v>
      </c>
      <c r="U830" s="250">
        <f t="shared" si="361"/>
        <v>44850</v>
      </c>
      <c r="V830" s="4">
        <f t="shared" si="362"/>
        <v>13</v>
      </c>
      <c r="W830" s="26">
        <f t="shared" si="363"/>
        <v>1536</v>
      </c>
      <c r="X830" s="233">
        <f t="shared" si="364"/>
        <v>369</v>
      </c>
      <c r="Y830" s="4">
        <f t="shared" si="365"/>
        <v>175</v>
      </c>
      <c r="Z830" s="230">
        <f t="shared" si="366"/>
        <v>3695</v>
      </c>
    </row>
    <row r="831" spans="1:26" ht="26" customHeight="1" x14ac:dyDescent="0.55000000000000004">
      <c r="A831">
        <f t="shared" si="345"/>
        <v>833</v>
      </c>
      <c r="B831" s="228"/>
      <c r="C831" s="44"/>
      <c r="D831" t="s">
        <v>378</v>
      </c>
      <c r="E831">
        <v>24</v>
      </c>
      <c r="F831">
        <f t="shared" si="346"/>
        <v>729</v>
      </c>
      <c r="G831" s="1">
        <v>44851</v>
      </c>
      <c r="H831" s="272">
        <v>8</v>
      </c>
      <c r="I831" s="227">
        <f t="shared" si="340"/>
        <v>1544</v>
      </c>
      <c r="J831" s="119"/>
      <c r="K831" s="232">
        <f t="shared" si="355"/>
        <v>977</v>
      </c>
      <c r="L831" s="232">
        <f t="shared" si="356"/>
        <v>78</v>
      </c>
      <c r="M831" s="4"/>
      <c r="N831" s="232">
        <f t="shared" si="357"/>
        <v>3</v>
      </c>
      <c r="O831" s="273">
        <v>133</v>
      </c>
      <c r="P831" s="119"/>
      <c r="Q831" s="5"/>
      <c r="R831" s="248">
        <f t="shared" si="358"/>
        <v>352</v>
      </c>
      <c r="S831" s="218">
        <f t="shared" si="359"/>
        <v>591</v>
      </c>
      <c r="T831" s="233">
        <f t="shared" si="360"/>
        <v>4022</v>
      </c>
      <c r="U831" s="250">
        <f t="shared" si="361"/>
        <v>44851</v>
      </c>
      <c r="V831" s="4">
        <f t="shared" si="362"/>
        <v>8</v>
      </c>
      <c r="W831" s="26">
        <f t="shared" si="363"/>
        <v>1544</v>
      </c>
      <c r="X831" s="233">
        <f t="shared" si="364"/>
        <v>377</v>
      </c>
      <c r="Y831" s="4">
        <f t="shared" si="365"/>
        <v>133</v>
      </c>
      <c r="Z831" s="230">
        <f t="shared" si="366"/>
        <v>4022</v>
      </c>
    </row>
    <row r="832" spans="1:26" ht="26" customHeight="1" x14ac:dyDescent="0.55000000000000004">
      <c r="A832">
        <f t="shared" si="345"/>
        <v>834</v>
      </c>
      <c r="B832" s="228"/>
      <c r="C832" s="44"/>
      <c r="D832" t="s">
        <v>379</v>
      </c>
      <c r="E832">
        <v>24</v>
      </c>
      <c r="F832">
        <f t="shared" si="346"/>
        <v>730</v>
      </c>
      <c r="G832" s="1">
        <v>44852</v>
      </c>
      <c r="H832" s="272">
        <v>6</v>
      </c>
      <c r="I832" s="227">
        <f t="shared" si="340"/>
        <v>1550</v>
      </c>
      <c r="J832" s="119"/>
      <c r="K832" s="232">
        <f t="shared" si="355"/>
        <v>977</v>
      </c>
      <c r="L832" s="232">
        <f t="shared" si="356"/>
        <v>78</v>
      </c>
      <c r="M832" s="4"/>
      <c r="N832" s="232">
        <f t="shared" si="357"/>
        <v>3</v>
      </c>
      <c r="O832" s="273">
        <v>116</v>
      </c>
      <c r="P832" s="119"/>
      <c r="Q832" s="5"/>
      <c r="R832" s="248">
        <f t="shared" si="358"/>
        <v>352</v>
      </c>
      <c r="S832" s="218">
        <f t="shared" si="359"/>
        <v>591</v>
      </c>
      <c r="T832" s="233">
        <f t="shared" si="360"/>
        <v>3811</v>
      </c>
      <c r="U832" s="250">
        <f t="shared" si="361"/>
        <v>44852</v>
      </c>
      <c r="V832" s="4">
        <f t="shared" si="362"/>
        <v>6</v>
      </c>
      <c r="W832" s="26">
        <f t="shared" si="363"/>
        <v>1550</v>
      </c>
      <c r="X832" s="233">
        <f t="shared" si="364"/>
        <v>375</v>
      </c>
      <c r="Y832" s="4">
        <f t="shared" si="365"/>
        <v>116</v>
      </c>
      <c r="Z832" s="230">
        <f t="shared" si="366"/>
        <v>3811</v>
      </c>
    </row>
    <row r="833" spans="1:26" ht="26" customHeight="1" x14ac:dyDescent="0.55000000000000004">
      <c r="A833">
        <f t="shared" si="345"/>
        <v>835</v>
      </c>
      <c r="B833" s="228"/>
      <c r="C833" s="44"/>
      <c r="D833" t="s">
        <v>380</v>
      </c>
      <c r="E833">
        <v>24</v>
      </c>
      <c r="F833">
        <f t="shared" si="346"/>
        <v>730</v>
      </c>
      <c r="G833" s="1">
        <v>44853</v>
      </c>
      <c r="H833" s="272">
        <v>6</v>
      </c>
      <c r="I833" s="227">
        <f t="shared" si="340"/>
        <v>1556</v>
      </c>
      <c r="J833" s="119"/>
      <c r="K833" s="232">
        <f t="shared" si="355"/>
        <v>977</v>
      </c>
      <c r="L833" s="232">
        <f t="shared" si="356"/>
        <v>78</v>
      </c>
      <c r="M833" s="4"/>
      <c r="N833" s="232">
        <f t="shared" si="357"/>
        <v>3</v>
      </c>
      <c r="O833" s="273">
        <v>121</v>
      </c>
      <c r="P833" s="119"/>
      <c r="Q833" s="5"/>
      <c r="R833" s="248">
        <f t="shared" si="358"/>
        <v>352</v>
      </c>
      <c r="S833" s="218">
        <f t="shared" si="359"/>
        <v>591</v>
      </c>
      <c r="T833" s="233">
        <f t="shared" si="360"/>
        <v>4143</v>
      </c>
      <c r="U833" s="250">
        <f t="shared" si="361"/>
        <v>44853</v>
      </c>
      <c r="V833" s="4">
        <f t="shared" si="362"/>
        <v>6</v>
      </c>
      <c r="W833" s="26">
        <f t="shared" si="363"/>
        <v>1556</v>
      </c>
      <c r="X833" s="233">
        <f t="shared" si="364"/>
        <v>383</v>
      </c>
      <c r="Y833" s="4">
        <f t="shared" si="365"/>
        <v>121</v>
      </c>
      <c r="Z833" s="230">
        <f t="shared" si="366"/>
        <v>4143</v>
      </c>
    </row>
    <row r="834" spans="1:26" ht="26" customHeight="1" x14ac:dyDescent="0.55000000000000004">
      <c r="A834">
        <f t="shared" si="345"/>
        <v>836</v>
      </c>
      <c r="B834" s="228"/>
      <c r="C834" s="44"/>
      <c r="D834" t="s">
        <v>381</v>
      </c>
      <c r="E834">
        <v>24</v>
      </c>
      <c r="F834">
        <f t="shared" si="346"/>
        <v>731</v>
      </c>
      <c r="G834" s="1">
        <v>44854</v>
      </c>
      <c r="H834" s="272">
        <v>7</v>
      </c>
      <c r="I834" s="227">
        <f t="shared" si="340"/>
        <v>1563</v>
      </c>
      <c r="J834" s="119"/>
      <c r="K834" s="232">
        <f t="shared" si="355"/>
        <v>977</v>
      </c>
      <c r="L834" s="232">
        <f t="shared" si="356"/>
        <v>78</v>
      </c>
      <c r="M834" s="4"/>
      <c r="N834" s="232">
        <f t="shared" si="357"/>
        <v>3</v>
      </c>
      <c r="O834" s="273">
        <v>113</v>
      </c>
      <c r="P834" s="119"/>
      <c r="Q834" s="5"/>
      <c r="R834" s="248">
        <f t="shared" si="358"/>
        <v>352</v>
      </c>
      <c r="S834" s="218">
        <f t="shared" si="359"/>
        <v>591</v>
      </c>
      <c r="T834" s="233">
        <f t="shared" si="360"/>
        <v>3924</v>
      </c>
      <c r="U834" s="250">
        <f t="shared" si="361"/>
        <v>44854</v>
      </c>
      <c r="V834" s="4">
        <f t="shared" si="362"/>
        <v>7</v>
      </c>
      <c r="W834" s="26">
        <f t="shared" si="363"/>
        <v>1563</v>
      </c>
      <c r="X834" s="233">
        <f t="shared" si="364"/>
        <v>382</v>
      </c>
      <c r="Y834" s="4">
        <f t="shared" si="365"/>
        <v>113</v>
      </c>
      <c r="Z834" s="230">
        <f t="shared" si="366"/>
        <v>3924</v>
      </c>
    </row>
    <row r="835" spans="1:26" ht="26" customHeight="1" x14ac:dyDescent="0.55000000000000004">
      <c r="A835">
        <f t="shared" si="345"/>
        <v>837</v>
      </c>
      <c r="B835" s="228"/>
      <c r="C835" s="44"/>
      <c r="D835" t="s">
        <v>382</v>
      </c>
      <c r="E835">
        <v>24</v>
      </c>
      <c r="F835">
        <f t="shared" si="346"/>
        <v>731</v>
      </c>
      <c r="G835" s="1">
        <v>44855</v>
      </c>
      <c r="H835" s="272">
        <v>8</v>
      </c>
      <c r="I835" s="227">
        <f t="shared" si="340"/>
        <v>1571</v>
      </c>
      <c r="J835" s="119"/>
      <c r="K835" s="232">
        <f t="shared" si="355"/>
        <v>977</v>
      </c>
      <c r="L835" s="232">
        <f t="shared" si="356"/>
        <v>78</v>
      </c>
      <c r="M835" s="4"/>
      <c r="N835" s="232">
        <f t="shared" si="357"/>
        <v>3</v>
      </c>
      <c r="O835" s="273">
        <v>125</v>
      </c>
      <c r="P835" s="119"/>
      <c r="Q835" s="5"/>
      <c r="R835" s="248">
        <f t="shared" si="358"/>
        <v>352</v>
      </c>
      <c r="S835" s="218">
        <f t="shared" si="359"/>
        <v>591</v>
      </c>
      <c r="T835" s="233">
        <f t="shared" si="360"/>
        <v>4268</v>
      </c>
      <c r="U835" s="250">
        <f t="shared" si="361"/>
        <v>44855</v>
      </c>
      <c r="V835" s="4">
        <f t="shared" si="362"/>
        <v>8</v>
      </c>
      <c r="W835" s="26">
        <f t="shared" si="363"/>
        <v>1571</v>
      </c>
      <c r="X835" s="233">
        <f t="shared" si="364"/>
        <v>391</v>
      </c>
      <c r="Y835" s="4">
        <f t="shared" si="365"/>
        <v>125</v>
      </c>
      <c r="Z835" s="230">
        <f t="shared" si="366"/>
        <v>4268</v>
      </c>
    </row>
    <row r="836" spans="1:26" ht="26" customHeight="1" x14ac:dyDescent="0.55000000000000004">
      <c r="A836">
        <f t="shared" si="345"/>
        <v>838</v>
      </c>
      <c r="B836" s="228"/>
      <c r="C836" s="44"/>
      <c r="D836" t="s">
        <v>383</v>
      </c>
      <c r="E836">
        <v>24</v>
      </c>
      <c r="F836">
        <f t="shared" si="346"/>
        <v>732</v>
      </c>
      <c r="G836" s="1">
        <v>44856</v>
      </c>
      <c r="H836" s="272">
        <v>8</v>
      </c>
      <c r="I836" s="227">
        <f t="shared" si="340"/>
        <v>1579</v>
      </c>
      <c r="J836" s="119"/>
      <c r="K836" s="232">
        <f t="shared" si="355"/>
        <v>977</v>
      </c>
      <c r="L836" s="232">
        <f t="shared" si="356"/>
        <v>78</v>
      </c>
      <c r="M836" s="4"/>
      <c r="N836" s="232">
        <f t="shared" si="357"/>
        <v>3</v>
      </c>
      <c r="O836" s="273">
        <v>123</v>
      </c>
      <c r="P836" s="119"/>
      <c r="Q836" s="5"/>
      <c r="R836" s="248">
        <f t="shared" si="358"/>
        <v>352</v>
      </c>
      <c r="S836" s="218">
        <f t="shared" si="359"/>
        <v>591</v>
      </c>
      <c r="T836" s="233">
        <f t="shared" si="360"/>
        <v>4047</v>
      </c>
      <c r="U836" s="250">
        <f t="shared" si="361"/>
        <v>44856</v>
      </c>
      <c r="V836" s="4">
        <f t="shared" si="362"/>
        <v>8</v>
      </c>
      <c r="W836" s="26">
        <f t="shared" si="363"/>
        <v>1579</v>
      </c>
      <c r="X836" s="233">
        <f t="shared" si="364"/>
        <v>390</v>
      </c>
      <c r="Y836" s="4">
        <f t="shared" si="365"/>
        <v>123</v>
      </c>
      <c r="Z836" s="230">
        <f t="shared" si="366"/>
        <v>4047</v>
      </c>
    </row>
    <row r="837" spans="1:26" ht="26" customHeight="1" x14ac:dyDescent="0.55000000000000004">
      <c r="A837">
        <f t="shared" si="345"/>
        <v>839</v>
      </c>
      <c r="B837" s="228"/>
      <c r="C837" s="44"/>
      <c r="D837" t="s">
        <v>384</v>
      </c>
      <c r="E837">
        <v>24</v>
      </c>
      <c r="F837">
        <f t="shared" si="346"/>
        <v>732</v>
      </c>
      <c r="G837" s="1">
        <v>44857</v>
      </c>
      <c r="H837" s="272">
        <v>10</v>
      </c>
      <c r="I837" s="227">
        <f t="shared" si="340"/>
        <v>1589</v>
      </c>
      <c r="J837" s="119"/>
      <c r="K837" s="232">
        <f t="shared" si="355"/>
        <v>977</v>
      </c>
      <c r="L837" s="232">
        <f t="shared" si="356"/>
        <v>78</v>
      </c>
      <c r="M837" s="4"/>
      <c r="N837" s="232">
        <f t="shared" si="357"/>
        <v>3</v>
      </c>
      <c r="O837" s="273">
        <v>125</v>
      </c>
      <c r="P837" s="119"/>
      <c r="Q837" s="5"/>
      <c r="R837" s="248">
        <f t="shared" si="358"/>
        <v>352</v>
      </c>
      <c r="S837" s="218">
        <f t="shared" si="359"/>
        <v>591</v>
      </c>
      <c r="T837" s="233">
        <f t="shared" si="360"/>
        <v>4393</v>
      </c>
      <c r="U837" s="250">
        <f t="shared" si="361"/>
        <v>44857</v>
      </c>
      <c r="V837" s="4">
        <f t="shared" si="362"/>
        <v>10</v>
      </c>
      <c r="W837" s="26">
        <f t="shared" si="363"/>
        <v>1589</v>
      </c>
      <c r="X837" s="233">
        <f t="shared" si="364"/>
        <v>401</v>
      </c>
      <c r="Y837" s="4">
        <f t="shared" si="365"/>
        <v>125</v>
      </c>
      <c r="Z837" s="230">
        <f t="shared" si="366"/>
        <v>4393</v>
      </c>
    </row>
    <row r="838" spans="1:26" ht="26" customHeight="1" x14ac:dyDescent="0.55000000000000004">
      <c r="A838">
        <f t="shared" si="345"/>
        <v>840</v>
      </c>
      <c r="B838" s="228"/>
      <c r="C838" s="44"/>
      <c r="D838" t="s">
        <v>385</v>
      </c>
      <c r="E838">
        <v>24</v>
      </c>
      <c r="F838">
        <f t="shared" si="346"/>
        <v>733</v>
      </c>
      <c r="G838" s="1">
        <v>44858</v>
      </c>
      <c r="H838" s="272">
        <v>9</v>
      </c>
      <c r="I838" s="227">
        <f t="shared" si="340"/>
        <v>1598</v>
      </c>
      <c r="J838" s="119"/>
      <c r="K838" s="232">
        <f t="shared" si="355"/>
        <v>977</v>
      </c>
      <c r="L838" s="232">
        <f t="shared" si="356"/>
        <v>78</v>
      </c>
      <c r="M838" s="4"/>
      <c r="N838" s="232">
        <f t="shared" si="357"/>
        <v>3</v>
      </c>
      <c r="O838" s="273">
        <v>124</v>
      </c>
      <c r="P838" s="119"/>
      <c r="Q838" s="5"/>
      <c r="R838" s="248">
        <f t="shared" si="358"/>
        <v>352</v>
      </c>
      <c r="S838" s="218">
        <f t="shared" si="359"/>
        <v>591</v>
      </c>
      <c r="T838" s="233">
        <f t="shared" si="360"/>
        <v>4171</v>
      </c>
      <c r="U838" s="250">
        <f t="shared" si="361"/>
        <v>44858</v>
      </c>
      <c r="V838" s="4">
        <f t="shared" si="362"/>
        <v>9</v>
      </c>
      <c r="W838" s="26">
        <f t="shared" si="363"/>
        <v>1598</v>
      </c>
      <c r="X838" s="233">
        <f t="shared" si="364"/>
        <v>399</v>
      </c>
      <c r="Y838" s="4">
        <f t="shared" si="365"/>
        <v>124</v>
      </c>
      <c r="Z838" s="230">
        <f t="shared" si="366"/>
        <v>4171</v>
      </c>
    </row>
    <row r="839" spans="1:26" ht="26" customHeight="1" x14ac:dyDescent="0.55000000000000004">
      <c r="A839">
        <f t="shared" si="345"/>
        <v>841</v>
      </c>
      <c r="B839" s="228"/>
      <c r="C839" s="44"/>
      <c r="D839" t="s">
        <v>386</v>
      </c>
      <c r="E839">
        <v>24</v>
      </c>
      <c r="F839">
        <f t="shared" si="346"/>
        <v>733</v>
      </c>
      <c r="G839" s="1">
        <v>44859</v>
      </c>
      <c r="H839" s="272">
        <v>9</v>
      </c>
      <c r="I839" s="227">
        <f t="shared" si="340"/>
        <v>1607</v>
      </c>
      <c r="J839" s="119"/>
      <c r="K839" s="232">
        <f t="shared" si="355"/>
        <v>977</v>
      </c>
      <c r="L839" s="232">
        <f t="shared" si="356"/>
        <v>78</v>
      </c>
      <c r="M839" s="4"/>
      <c r="N839" s="232">
        <f t="shared" si="357"/>
        <v>3</v>
      </c>
      <c r="O839" s="273">
        <v>129</v>
      </c>
      <c r="P839" s="119"/>
      <c r="Q839" s="5"/>
      <c r="R839" s="248">
        <f t="shared" si="358"/>
        <v>352</v>
      </c>
      <c r="S839" s="218">
        <f t="shared" si="359"/>
        <v>591</v>
      </c>
      <c r="T839" s="233">
        <f t="shared" si="360"/>
        <v>4522</v>
      </c>
      <c r="U839" s="250">
        <f t="shared" si="361"/>
        <v>44859</v>
      </c>
      <c r="V839" s="4">
        <f t="shared" si="362"/>
        <v>9</v>
      </c>
      <c r="W839" s="26">
        <f t="shared" si="363"/>
        <v>1607</v>
      </c>
      <c r="X839" s="233">
        <f t="shared" si="364"/>
        <v>410</v>
      </c>
      <c r="Y839" s="4">
        <f t="shared" si="365"/>
        <v>129</v>
      </c>
      <c r="Z839" s="230">
        <f t="shared" si="366"/>
        <v>4522</v>
      </c>
    </row>
    <row r="840" spans="1:26" ht="26" customHeight="1" x14ac:dyDescent="0.55000000000000004">
      <c r="A840">
        <f t="shared" si="345"/>
        <v>842</v>
      </c>
      <c r="B840" s="228"/>
      <c r="C840" s="44"/>
      <c r="D840" t="s">
        <v>387</v>
      </c>
      <c r="E840">
        <v>24</v>
      </c>
      <c r="F840">
        <f t="shared" si="346"/>
        <v>734</v>
      </c>
      <c r="G840" s="1">
        <v>44860</v>
      </c>
      <c r="H840" s="272">
        <v>11</v>
      </c>
      <c r="I840" s="227">
        <f t="shared" si="340"/>
        <v>1618</v>
      </c>
      <c r="J840" s="119"/>
      <c r="K840" s="232">
        <f t="shared" si="355"/>
        <v>977</v>
      </c>
      <c r="L840" s="232">
        <f t="shared" si="356"/>
        <v>78</v>
      </c>
      <c r="M840" s="4"/>
      <c r="N840" s="232">
        <f t="shared" si="357"/>
        <v>3</v>
      </c>
      <c r="O840" s="273">
        <v>114</v>
      </c>
      <c r="P840" s="119"/>
      <c r="Q840" s="5"/>
      <c r="R840" s="248">
        <f t="shared" si="358"/>
        <v>352</v>
      </c>
      <c r="S840" s="218">
        <f t="shared" si="359"/>
        <v>591</v>
      </c>
      <c r="T840" s="233">
        <f t="shared" si="360"/>
        <v>4285</v>
      </c>
      <c r="U840" s="250">
        <f t="shared" si="361"/>
        <v>44860</v>
      </c>
      <c r="V840" s="4">
        <f t="shared" si="362"/>
        <v>11</v>
      </c>
      <c r="W840" s="26">
        <f t="shared" si="363"/>
        <v>1618</v>
      </c>
      <c r="X840" s="233">
        <f t="shared" si="364"/>
        <v>410</v>
      </c>
      <c r="Y840" s="4">
        <f t="shared" si="365"/>
        <v>114</v>
      </c>
      <c r="Z840" s="230">
        <f t="shared" si="366"/>
        <v>4285</v>
      </c>
    </row>
    <row r="841" spans="1:26" ht="26" customHeight="1" x14ac:dyDescent="0.55000000000000004">
      <c r="A841">
        <f t="shared" si="345"/>
        <v>843</v>
      </c>
      <c r="B841" s="228"/>
      <c r="C841" s="44"/>
      <c r="D841" t="s">
        <v>389</v>
      </c>
      <c r="E841">
        <v>24</v>
      </c>
      <c r="F841">
        <f t="shared" si="346"/>
        <v>734</v>
      </c>
      <c r="G841" s="1">
        <v>44861</v>
      </c>
      <c r="H841" s="272">
        <v>12</v>
      </c>
      <c r="I841" s="227">
        <f t="shared" si="340"/>
        <v>1630</v>
      </c>
      <c r="J841" s="119"/>
      <c r="K841" s="232">
        <f t="shared" si="355"/>
        <v>977</v>
      </c>
      <c r="L841" s="232">
        <f t="shared" si="356"/>
        <v>78</v>
      </c>
      <c r="M841" s="4"/>
      <c r="N841" s="232">
        <f t="shared" si="357"/>
        <v>3</v>
      </c>
      <c r="O841" s="273">
        <v>110</v>
      </c>
      <c r="P841" s="119"/>
      <c r="Q841" s="5"/>
      <c r="R841" s="248">
        <f t="shared" si="358"/>
        <v>352</v>
      </c>
      <c r="S841" s="218">
        <f t="shared" si="359"/>
        <v>591</v>
      </c>
      <c r="T841" s="233">
        <f t="shared" si="360"/>
        <v>4632</v>
      </c>
      <c r="U841" s="250">
        <f t="shared" si="361"/>
        <v>44861</v>
      </c>
      <c r="V841" s="4">
        <f t="shared" si="362"/>
        <v>12</v>
      </c>
      <c r="W841" s="26">
        <f t="shared" si="363"/>
        <v>1630</v>
      </c>
      <c r="X841" s="233">
        <f t="shared" si="364"/>
        <v>422</v>
      </c>
      <c r="Y841" s="4">
        <f t="shared" si="365"/>
        <v>110</v>
      </c>
      <c r="Z841" s="230">
        <f t="shared" si="366"/>
        <v>4632</v>
      </c>
    </row>
    <row r="842" spans="1:26" ht="26" customHeight="1" x14ac:dyDescent="0.55000000000000004">
      <c r="A842">
        <f t="shared" si="345"/>
        <v>844</v>
      </c>
      <c r="B842" s="228"/>
      <c r="C842" s="44"/>
      <c r="D842" t="s">
        <v>390</v>
      </c>
      <c r="E842">
        <v>24</v>
      </c>
      <c r="F842">
        <f t="shared" si="346"/>
        <v>735</v>
      </c>
      <c r="G842" s="1">
        <v>44862</v>
      </c>
      <c r="H842" s="272">
        <v>30</v>
      </c>
      <c r="I842" s="227">
        <f t="shared" si="340"/>
        <v>1660</v>
      </c>
      <c r="J842" s="119"/>
      <c r="K842" s="232">
        <f t="shared" si="355"/>
        <v>977</v>
      </c>
      <c r="L842" s="232">
        <f t="shared" si="356"/>
        <v>78</v>
      </c>
      <c r="M842" s="4"/>
      <c r="N842" s="232">
        <f t="shared" si="357"/>
        <v>3</v>
      </c>
      <c r="O842" s="273">
        <v>125</v>
      </c>
      <c r="P842" s="119"/>
      <c r="Q842" s="5"/>
      <c r="R842" s="248">
        <f t="shared" si="358"/>
        <v>352</v>
      </c>
      <c r="S842" s="218">
        <f t="shared" si="359"/>
        <v>591</v>
      </c>
      <c r="T842" s="233">
        <f t="shared" si="360"/>
        <v>4410</v>
      </c>
      <c r="U842" s="250">
        <f t="shared" si="361"/>
        <v>44862</v>
      </c>
      <c r="V842" s="4">
        <f t="shared" si="362"/>
        <v>30</v>
      </c>
      <c r="W842" s="26">
        <f t="shared" si="363"/>
        <v>1660</v>
      </c>
      <c r="X842" s="233">
        <f t="shared" si="364"/>
        <v>440</v>
      </c>
      <c r="Y842" s="4">
        <f t="shared" si="365"/>
        <v>125</v>
      </c>
      <c r="Z842" s="230">
        <f t="shared" si="366"/>
        <v>4410</v>
      </c>
    </row>
    <row r="843" spans="1:26" ht="26" customHeight="1" x14ac:dyDescent="0.55000000000000004">
      <c r="A843">
        <f t="shared" si="345"/>
        <v>845</v>
      </c>
      <c r="B843" s="228"/>
      <c r="C843" s="44"/>
      <c r="D843" t="s">
        <v>391</v>
      </c>
      <c r="E843">
        <v>24</v>
      </c>
      <c r="F843">
        <f t="shared" si="346"/>
        <v>735</v>
      </c>
      <c r="G843" s="1">
        <v>44863</v>
      </c>
      <c r="H843" s="272">
        <v>29</v>
      </c>
      <c r="I843" s="227">
        <f t="shared" si="340"/>
        <v>1689</v>
      </c>
      <c r="J843" s="119"/>
      <c r="K843" s="232">
        <f t="shared" si="355"/>
        <v>977</v>
      </c>
      <c r="L843" s="232">
        <f t="shared" si="356"/>
        <v>78</v>
      </c>
      <c r="M843" s="4"/>
      <c r="N843" s="232">
        <f t="shared" si="357"/>
        <v>3</v>
      </c>
      <c r="O843" s="273">
        <v>248</v>
      </c>
      <c r="P843" s="119"/>
      <c r="Q843" s="5"/>
      <c r="R843" s="248">
        <f t="shared" si="358"/>
        <v>352</v>
      </c>
      <c r="S843" s="218">
        <f t="shared" si="359"/>
        <v>591</v>
      </c>
      <c r="T843" s="233">
        <f t="shared" si="360"/>
        <v>4880</v>
      </c>
      <c r="U843" s="250">
        <f t="shared" si="361"/>
        <v>44863</v>
      </c>
      <c r="V843" s="4">
        <f t="shared" si="362"/>
        <v>29</v>
      </c>
      <c r="W843" s="26">
        <f t="shared" si="363"/>
        <v>1689</v>
      </c>
      <c r="X843" s="233">
        <f t="shared" si="364"/>
        <v>451</v>
      </c>
      <c r="Y843" s="4">
        <f t="shared" si="365"/>
        <v>248</v>
      </c>
      <c r="Z843" s="230">
        <f t="shared" si="366"/>
        <v>4880</v>
      </c>
    </row>
    <row r="844" spans="1:26" ht="26" customHeight="1" x14ac:dyDescent="0.55000000000000004">
      <c r="A844">
        <f t="shared" si="345"/>
        <v>846</v>
      </c>
      <c r="B844" s="228"/>
      <c r="C844" s="44"/>
      <c r="D844" t="s">
        <v>392</v>
      </c>
      <c r="E844">
        <v>24</v>
      </c>
      <c r="F844">
        <f t="shared" si="346"/>
        <v>736</v>
      </c>
      <c r="G844" s="1">
        <v>44864</v>
      </c>
      <c r="H844" s="272">
        <v>30</v>
      </c>
      <c r="I844" s="227">
        <f t="shared" si="340"/>
        <v>1719</v>
      </c>
      <c r="J844" s="119"/>
      <c r="K844" s="232">
        <f t="shared" si="355"/>
        <v>977</v>
      </c>
      <c r="L844" s="232">
        <f t="shared" si="356"/>
        <v>78</v>
      </c>
      <c r="M844" s="4"/>
      <c r="N844" s="232">
        <f t="shared" si="357"/>
        <v>3</v>
      </c>
      <c r="O844" s="273">
        <v>358</v>
      </c>
      <c r="P844" s="119"/>
      <c r="Q844" s="5"/>
      <c r="R844" s="248">
        <f t="shared" si="358"/>
        <v>352</v>
      </c>
      <c r="S844" s="218">
        <f t="shared" si="359"/>
        <v>591</v>
      </c>
      <c r="T844" s="233">
        <f t="shared" si="360"/>
        <v>4768</v>
      </c>
      <c r="U844" s="250">
        <f t="shared" si="361"/>
        <v>44864</v>
      </c>
      <c r="V844" s="4">
        <f t="shared" si="362"/>
        <v>30</v>
      </c>
      <c r="W844" s="26">
        <f t="shared" si="363"/>
        <v>1719</v>
      </c>
      <c r="X844" s="233">
        <f t="shared" si="364"/>
        <v>470</v>
      </c>
      <c r="Y844" s="4">
        <f t="shared" si="365"/>
        <v>358</v>
      </c>
      <c r="Z844" s="230">
        <f t="shared" si="366"/>
        <v>4768</v>
      </c>
    </row>
    <row r="845" spans="1:26" ht="26" customHeight="1" x14ac:dyDescent="0.55000000000000004">
      <c r="A845">
        <f t="shared" si="345"/>
        <v>847</v>
      </c>
      <c r="B845" s="228"/>
      <c r="C845" s="44"/>
      <c r="D845" t="s">
        <v>394</v>
      </c>
      <c r="E845">
        <v>24</v>
      </c>
      <c r="F845">
        <f t="shared" si="346"/>
        <v>736</v>
      </c>
      <c r="G845" s="1">
        <v>44865</v>
      </c>
      <c r="H845" s="272">
        <v>23</v>
      </c>
      <c r="I845" s="227">
        <f t="shared" si="340"/>
        <v>1742</v>
      </c>
      <c r="J845" s="119"/>
      <c r="K845" s="232">
        <f t="shared" si="355"/>
        <v>977</v>
      </c>
      <c r="L845" s="232">
        <f t="shared" si="356"/>
        <v>78</v>
      </c>
      <c r="M845" s="4"/>
      <c r="N845" s="232">
        <f t="shared" si="357"/>
        <v>3</v>
      </c>
      <c r="O845" s="273">
        <v>380</v>
      </c>
      <c r="P845" s="119"/>
      <c r="Q845" s="5"/>
      <c r="R845" s="248">
        <f t="shared" si="358"/>
        <v>352</v>
      </c>
      <c r="S845" s="218">
        <f t="shared" si="359"/>
        <v>591</v>
      </c>
      <c r="T845" s="233">
        <f t="shared" si="360"/>
        <v>5260</v>
      </c>
      <c r="U845" s="250">
        <f t="shared" si="361"/>
        <v>44865</v>
      </c>
      <c r="V845" s="4">
        <f t="shared" si="362"/>
        <v>23</v>
      </c>
      <c r="W845" s="26">
        <f t="shared" si="363"/>
        <v>1742</v>
      </c>
      <c r="X845" s="233">
        <f t="shared" si="364"/>
        <v>474</v>
      </c>
      <c r="Y845" s="4">
        <f t="shared" si="365"/>
        <v>380</v>
      </c>
      <c r="Z845" s="230">
        <f t="shared" si="366"/>
        <v>5260</v>
      </c>
    </row>
    <row r="846" spans="1:26" ht="26" customHeight="1" x14ac:dyDescent="0.55000000000000004">
      <c r="A846">
        <f t="shared" si="345"/>
        <v>848</v>
      </c>
      <c r="B846" s="228"/>
      <c r="C846" s="44"/>
      <c r="D846" t="s">
        <v>752</v>
      </c>
      <c r="E846">
        <v>24</v>
      </c>
      <c r="F846">
        <f t="shared" si="346"/>
        <v>737</v>
      </c>
      <c r="G846" s="1">
        <v>44866</v>
      </c>
      <c r="H846" s="272">
        <v>30</v>
      </c>
      <c r="I846" s="227">
        <f t="shared" si="340"/>
        <v>1772</v>
      </c>
      <c r="J846" s="119"/>
      <c r="K846" s="232">
        <f t="shared" si="355"/>
        <v>977</v>
      </c>
      <c r="L846" s="232">
        <f t="shared" si="356"/>
        <v>78</v>
      </c>
      <c r="M846" s="4"/>
      <c r="N846" s="232">
        <f t="shared" si="357"/>
        <v>3</v>
      </c>
      <c r="O846" s="273">
        <v>400</v>
      </c>
      <c r="P846" s="119"/>
      <c r="Q846" s="5"/>
      <c r="R846" s="248">
        <f t="shared" si="358"/>
        <v>352</v>
      </c>
      <c r="S846" s="218">
        <f t="shared" si="359"/>
        <v>591</v>
      </c>
      <c r="T846" s="233">
        <f t="shared" si="360"/>
        <v>5168</v>
      </c>
      <c r="U846" s="250">
        <f t="shared" si="361"/>
        <v>44866</v>
      </c>
      <c r="V846" s="4">
        <f t="shared" si="362"/>
        <v>30</v>
      </c>
      <c r="W846" s="26">
        <f t="shared" si="363"/>
        <v>1772</v>
      </c>
      <c r="X846" s="233">
        <f t="shared" si="364"/>
        <v>500</v>
      </c>
      <c r="Y846" s="4">
        <f t="shared" si="365"/>
        <v>400</v>
      </c>
      <c r="Z846" s="230">
        <f t="shared" si="366"/>
        <v>5168</v>
      </c>
    </row>
    <row r="847" spans="1:26" ht="26" customHeight="1" x14ac:dyDescent="0.55000000000000004">
      <c r="A847">
        <f t="shared" si="345"/>
        <v>849</v>
      </c>
      <c r="B847" s="228"/>
      <c r="C847" s="44"/>
      <c r="D847" t="s">
        <v>753</v>
      </c>
      <c r="E847">
        <v>24</v>
      </c>
      <c r="F847">
        <f t="shared" si="346"/>
        <v>737</v>
      </c>
      <c r="G847" s="1">
        <v>44867</v>
      </c>
      <c r="H847" s="272">
        <v>25</v>
      </c>
      <c r="I847" s="227">
        <f t="shared" si="340"/>
        <v>1797</v>
      </c>
      <c r="J847" s="119"/>
      <c r="K847" s="232">
        <f t="shared" si="355"/>
        <v>977</v>
      </c>
      <c r="L847" s="232">
        <f t="shared" si="356"/>
        <v>78</v>
      </c>
      <c r="M847" s="4"/>
      <c r="N847" s="232">
        <f t="shared" si="357"/>
        <v>3</v>
      </c>
      <c r="O847" s="273">
        <v>376</v>
      </c>
      <c r="P847" s="119"/>
      <c r="Q847" s="5"/>
      <c r="R847" s="248">
        <f t="shared" si="358"/>
        <v>352</v>
      </c>
      <c r="S847" s="218">
        <f t="shared" si="359"/>
        <v>591</v>
      </c>
      <c r="T847" s="233">
        <f t="shared" si="360"/>
        <v>5636</v>
      </c>
      <c r="U847" s="250">
        <f t="shared" si="361"/>
        <v>44867</v>
      </c>
      <c r="V847" s="4">
        <f t="shared" si="362"/>
        <v>25</v>
      </c>
      <c r="W847" s="26">
        <f t="shared" si="363"/>
        <v>1797</v>
      </c>
      <c r="X847" s="233">
        <f t="shared" si="364"/>
        <v>499</v>
      </c>
      <c r="Y847" s="4">
        <f t="shared" si="365"/>
        <v>376</v>
      </c>
      <c r="Z847" s="230">
        <f t="shared" si="366"/>
        <v>5636</v>
      </c>
    </row>
    <row r="848" spans="1:26" ht="26" customHeight="1" x14ac:dyDescent="0.55000000000000004">
      <c r="A848">
        <f t="shared" si="345"/>
        <v>850</v>
      </c>
      <c r="B848" s="228"/>
      <c r="C848" s="44"/>
      <c r="D848" t="s">
        <v>753</v>
      </c>
      <c r="E848">
        <v>24</v>
      </c>
      <c r="F848">
        <f t="shared" si="346"/>
        <v>738</v>
      </c>
      <c r="G848" s="1">
        <v>44867</v>
      </c>
      <c r="H848" s="272">
        <v>25</v>
      </c>
      <c r="I848" s="227">
        <f t="shared" si="340"/>
        <v>1822</v>
      </c>
      <c r="J848" s="119"/>
      <c r="K848" s="232">
        <f t="shared" si="355"/>
        <v>977</v>
      </c>
      <c r="L848" s="232">
        <f t="shared" si="356"/>
        <v>78</v>
      </c>
      <c r="M848" s="4"/>
      <c r="N848" s="232">
        <f t="shared" si="357"/>
        <v>3</v>
      </c>
      <c r="O848" s="273">
        <v>376</v>
      </c>
      <c r="P848" s="119"/>
      <c r="Q848" s="5"/>
      <c r="R848" s="248">
        <f t="shared" si="358"/>
        <v>352</v>
      </c>
      <c r="S848" s="218">
        <f t="shared" si="359"/>
        <v>591</v>
      </c>
      <c r="T848" s="233">
        <f t="shared" si="360"/>
        <v>5544</v>
      </c>
      <c r="U848" s="250">
        <f t="shared" si="361"/>
        <v>44867</v>
      </c>
      <c r="V848" s="4">
        <f t="shared" si="362"/>
        <v>25</v>
      </c>
      <c r="W848" s="26">
        <f t="shared" si="363"/>
        <v>1822</v>
      </c>
      <c r="X848" s="233">
        <f t="shared" si="364"/>
        <v>525</v>
      </c>
      <c r="Y848" s="4">
        <f t="shared" si="365"/>
        <v>376</v>
      </c>
      <c r="Z848" s="230">
        <f t="shared" si="366"/>
        <v>5544</v>
      </c>
    </row>
    <row r="849" spans="1:26" ht="26" customHeight="1" x14ac:dyDescent="0.55000000000000004">
      <c r="A849">
        <f t="shared" si="345"/>
        <v>851</v>
      </c>
      <c r="B849" s="228"/>
      <c r="C849" s="44"/>
      <c r="D849" t="s">
        <v>754</v>
      </c>
      <c r="E849">
        <v>24</v>
      </c>
      <c r="F849">
        <f t="shared" si="346"/>
        <v>738</v>
      </c>
      <c r="G849" s="1">
        <v>44868</v>
      </c>
      <c r="H849" s="272">
        <v>22</v>
      </c>
      <c r="I849" s="227">
        <f t="shared" si="340"/>
        <v>1844</v>
      </c>
      <c r="J849" s="119"/>
      <c r="K849" s="232">
        <f t="shared" si="355"/>
        <v>977</v>
      </c>
      <c r="L849" s="232">
        <f t="shared" si="356"/>
        <v>78</v>
      </c>
      <c r="M849" s="4"/>
      <c r="N849" s="232">
        <f t="shared" si="357"/>
        <v>3</v>
      </c>
      <c r="O849" s="273">
        <v>411</v>
      </c>
      <c r="P849" s="119"/>
      <c r="Q849" s="5"/>
      <c r="R849" s="248">
        <f t="shared" si="358"/>
        <v>352</v>
      </c>
      <c r="S849" s="218">
        <f t="shared" si="359"/>
        <v>591</v>
      </c>
      <c r="T849" s="233">
        <f t="shared" si="360"/>
        <v>6047</v>
      </c>
      <c r="U849" s="250">
        <f t="shared" si="361"/>
        <v>44868</v>
      </c>
      <c r="V849" s="4">
        <f t="shared" si="362"/>
        <v>22</v>
      </c>
      <c r="W849" s="26">
        <f t="shared" si="363"/>
        <v>1844</v>
      </c>
      <c r="X849" s="233">
        <f t="shared" si="364"/>
        <v>521</v>
      </c>
      <c r="Y849" s="4">
        <f t="shared" si="365"/>
        <v>411</v>
      </c>
      <c r="Z849" s="230">
        <f t="shared" si="366"/>
        <v>6047</v>
      </c>
    </row>
    <row r="850" spans="1:26" ht="26" customHeight="1" x14ac:dyDescent="0.55000000000000004">
      <c r="A850">
        <f t="shared" si="345"/>
        <v>852</v>
      </c>
      <c r="B850" s="228"/>
      <c r="C850" s="44"/>
      <c r="D850" t="s">
        <v>755</v>
      </c>
      <c r="E850">
        <v>24</v>
      </c>
      <c r="F850">
        <f t="shared" si="346"/>
        <v>739</v>
      </c>
      <c r="G850" s="1">
        <v>44869</v>
      </c>
      <c r="H850" s="272">
        <v>20</v>
      </c>
      <c r="I850" s="227">
        <f t="shared" si="340"/>
        <v>1864</v>
      </c>
      <c r="J850" s="119"/>
      <c r="K850" s="232">
        <f t="shared" si="355"/>
        <v>977</v>
      </c>
      <c r="L850" s="232">
        <f t="shared" si="356"/>
        <v>78</v>
      </c>
      <c r="M850" s="4"/>
      <c r="N850" s="232">
        <f t="shared" si="357"/>
        <v>3</v>
      </c>
      <c r="O850" s="273">
        <v>451</v>
      </c>
      <c r="P850" s="119"/>
      <c r="Q850" s="5"/>
      <c r="R850" s="248">
        <f t="shared" si="358"/>
        <v>352</v>
      </c>
      <c r="S850" s="218">
        <f t="shared" si="359"/>
        <v>591</v>
      </c>
      <c r="T850" s="233">
        <f t="shared" si="360"/>
        <v>5995</v>
      </c>
      <c r="U850" s="250">
        <f t="shared" si="361"/>
        <v>44869</v>
      </c>
      <c r="V850" s="4">
        <f t="shared" si="362"/>
        <v>20</v>
      </c>
      <c r="W850" s="26">
        <f t="shared" si="363"/>
        <v>1864</v>
      </c>
      <c r="X850" s="233">
        <f t="shared" si="364"/>
        <v>545</v>
      </c>
      <c r="Y850" s="4">
        <f t="shared" si="365"/>
        <v>451</v>
      </c>
      <c r="Z850" s="230">
        <f t="shared" si="366"/>
        <v>5995</v>
      </c>
    </row>
    <row r="851" spans="1:26" ht="26" customHeight="1" x14ac:dyDescent="0.55000000000000004">
      <c r="A851">
        <f t="shared" si="345"/>
        <v>853</v>
      </c>
      <c r="B851" s="228"/>
      <c r="C851" s="44"/>
      <c r="D851" t="s">
        <v>756</v>
      </c>
      <c r="E851">
        <v>24</v>
      </c>
      <c r="F851">
        <f t="shared" si="346"/>
        <v>739</v>
      </c>
      <c r="G851" s="1">
        <v>44870</v>
      </c>
      <c r="H851" s="272">
        <v>23</v>
      </c>
      <c r="I851" s="227">
        <f t="shared" si="340"/>
        <v>1887</v>
      </c>
      <c r="J851" s="119"/>
      <c r="K851" s="232">
        <f t="shared" si="355"/>
        <v>977</v>
      </c>
      <c r="L851" s="232">
        <f t="shared" si="356"/>
        <v>78</v>
      </c>
      <c r="M851" s="4"/>
      <c r="N851" s="232">
        <f t="shared" si="357"/>
        <v>3</v>
      </c>
      <c r="O851" s="273">
        <v>516</v>
      </c>
      <c r="P851" s="119"/>
      <c r="Q851" s="5"/>
      <c r="R851" s="248">
        <f t="shared" si="358"/>
        <v>352</v>
      </c>
      <c r="S851" s="218">
        <f t="shared" si="359"/>
        <v>591</v>
      </c>
      <c r="T851" s="233">
        <f t="shared" si="360"/>
        <v>6563</v>
      </c>
      <c r="U851" s="250">
        <f t="shared" si="361"/>
        <v>44870</v>
      </c>
      <c r="V851" s="4">
        <f t="shared" si="362"/>
        <v>23</v>
      </c>
      <c r="W851" s="26">
        <f t="shared" si="363"/>
        <v>1887</v>
      </c>
      <c r="X851" s="233">
        <f t="shared" si="364"/>
        <v>544</v>
      </c>
      <c r="Y851" s="4">
        <f t="shared" si="365"/>
        <v>516</v>
      </c>
      <c r="Z851" s="230">
        <f t="shared" si="366"/>
        <v>6563</v>
      </c>
    </row>
    <row r="852" spans="1:26" ht="26" customHeight="1" x14ac:dyDescent="0.55000000000000004">
      <c r="A852">
        <f t="shared" si="345"/>
        <v>854</v>
      </c>
      <c r="B852" s="228"/>
      <c r="C852" s="44"/>
      <c r="D852" t="s">
        <v>757</v>
      </c>
      <c r="E852">
        <v>24</v>
      </c>
      <c r="F852">
        <f t="shared" si="346"/>
        <v>740</v>
      </c>
      <c r="G852" s="1">
        <v>44871</v>
      </c>
      <c r="H852" s="272">
        <v>30</v>
      </c>
      <c r="I852" s="227">
        <f t="shared" si="340"/>
        <v>1917</v>
      </c>
      <c r="J852" s="119"/>
      <c r="K852" s="232">
        <f t="shared" ref="K852:K859" si="367">+K850+J852</f>
        <v>977</v>
      </c>
      <c r="L852" s="232">
        <f t="shared" ref="L852:L859" si="368">+L850+J852</f>
        <v>78</v>
      </c>
      <c r="M852" s="4"/>
      <c r="N852" s="232">
        <f t="shared" ref="N852:N859" si="369">+N850+M852</f>
        <v>3</v>
      </c>
      <c r="O852" s="273">
        <v>585</v>
      </c>
      <c r="P852" s="119"/>
      <c r="Q852" s="5"/>
      <c r="R852" s="248">
        <f t="shared" ref="R852:R859" si="370">+R850+Q852</f>
        <v>352</v>
      </c>
      <c r="S852" s="218">
        <f t="shared" ref="S852:S859" si="371">+S850+Q852</f>
        <v>591</v>
      </c>
      <c r="T852" s="233">
        <f t="shared" ref="T852:T859" si="372">+T850+O852-P852-Q852</f>
        <v>6580</v>
      </c>
      <c r="U852" s="250">
        <f t="shared" ref="U852:W859" si="373">+G852</f>
        <v>44871</v>
      </c>
      <c r="V852" s="4">
        <f t="shared" si="373"/>
        <v>30</v>
      </c>
      <c r="W852" s="26">
        <f t="shared" si="373"/>
        <v>1917</v>
      </c>
      <c r="X852" s="233">
        <f t="shared" ref="X852:X859" si="374">+X850+V852-J852</f>
        <v>575</v>
      </c>
      <c r="Y852" s="4">
        <f t="shared" ref="Y852:Y859" si="375">+O852</f>
        <v>585</v>
      </c>
      <c r="Z852" s="230">
        <f t="shared" ref="Z852:Z859" si="376">+Z850+Y852-P852-Q852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40"/>
        <v>1949</v>
      </c>
      <c r="J853" s="119"/>
      <c r="K853" s="232">
        <f t="shared" si="367"/>
        <v>977</v>
      </c>
      <c r="L853" s="232">
        <f t="shared" si="368"/>
        <v>78</v>
      </c>
      <c r="M853" s="4"/>
      <c r="N853" s="232">
        <f t="shared" si="369"/>
        <v>3</v>
      </c>
      <c r="O853" s="273">
        <v>623</v>
      </c>
      <c r="P853" s="119"/>
      <c r="Q853" s="5"/>
      <c r="R853" s="248">
        <f t="shared" si="370"/>
        <v>352</v>
      </c>
      <c r="S853" s="218">
        <f t="shared" si="371"/>
        <v>591</v>
      </c>
      <c r="T853" s="233">
        <f t="shared" si="372"/>
        <v>7186</v>
      </c>
      <c r="U853" s="250">
        <f t="shared" si="373"/>
        <v>44872</v>
      </c>
      <c r="V853" s="4">
        <f t="shared" si="373"/>
        <v>32</v>
      </c>
      <c r="W853" s="26">
        <f t="shared" si="373"/>
        <v>1949</v>
      </c>
      <c r="X853" s="233">
        <f t="shared" si="374"/>
        <v>576</v>
      </c>
      <c r="Y853" s="4">
        <f t="shared" si="375"/>
        <v>623</v>
      </c>
      <c r="Z853" s="230">
        <f t="shared" si="376"/>
        <v>7186</v>
      </c>
    </row>
    <row r="854" spans="1:26" ht="26" customHeight="1" x14ac:dyDescent="0.55000000000000004">
      <c r="A854">
        <f t="shared" si="345"/>
        <v>856</v>
      </c>
      <c r="B854" s="228"/>
      <c r="C854" s="44"/>
      <c r="D854" t="s">
        <v>759</v>
      </c>
      <c r="E854">
        <v>24</v>
      </c>
      <c r="F854">
        <f t="shared" si="346"/>
        <v>741</v>
      </c>
      <c r="G854" s="1">
        <v>44873</v>
      </c>
      <c r="H854" s="272">
        <v>34</v>
      </c>
      <c r="I854" s="227">
        <f t="shared" si="340"/>
        <v>1983</v>
      </c>
      <c r="J854" s="119"/>
      <c r="K854" s="232">
        <f t="shared" si="367"/>
        <v>977</v>
      </c>
      <c r="L854" s="232">
        <f t="shared" si="368"/>
        <v>78</v>
      </c>
      <c r="M854" s="4"/>
      <c r="N854" s="232">
        <f t="shared" si="369"/>
        <v>3</v>
      </c>
      <c r="O854" s="273">
        <v>664</v>
      </c>
      <c r="P854" s="119"/>
      <c r="Q854" s="5"/>
      <c r="R854" s="248">
        <f t="shared" si="370"/>
        <v>352</v>
      </c>
      <c r="S854" s="218">
        <f t="shared" si="371"/>
        <v>591</v>
      </c>
      <c r="T854" s="233">
        <f t="shared" si="372"/>
        <v>7244</v>
      </c>
      <c r="U854" s="250">
        <f t="shared" si="373"/>
        <v>44873</v>
      </c>
      <c r="V854" s="4">
        <f t="shared" si="373"/>
        <v>34</v>
      </c>
      <c r="W854" s="26">
        <f t="shared" si="373"/>
        <v>1983</v>
      </c>
      <c r="X854" s="233">
        <f t="shared" si="374"/>
        <v>609</v>
      </c>
      <c r="Y854" s="4">
        <f t="shared" si="375"/>
        <v>664</v>
      </c>
      <c r="Z854" s="230">
        <f t="shared" si="376"/>
        <v>7244</v>
      </c>
    </row>
    <row r="855" spans="1:26" ht="26" customHeight="1" x14ac:dyDescent="0.55000000000000004">
      <c r="A855">
        <f t="shared" si="345"/>
        <v>857</v>
      </c>
      <c r="B855" s="228"/>
      <c r="C855" s="44"/>
      <c r="D855" t="s">
        <v>760</v>
      </c>
      <c r="E855">
        <v>24</v>
      </c>
      <c r="F855">
        <f t="shared" si="346"/>
        <v>741</v>
      </c>
      <c r="G855" s="1">
        <v>44874</v>
      </c>
      <c r="H855" s="272">
        <v>32</v>
      </c>
      <c r="I855" s="227">
        <f t="shared" si="340"/>
        <v>2015</v>
      </c>
      <c r="J855" s="119"/>
      <c r="K855" s="232">
        <f t="shared" si="367"/>
        <v>977</v>
      </c>
      <c r="L855" s="232">
        <f t="shared" si="368"/>
        <v>78</v>
      </c>
      <c r="M855" s="4"/>
      <c r="N855" s="232">
        <f t="shared" si="369"/>
        <v>3</v>
      </c>
      <c r="O855" s="273">
        <v>657</v>
      </c>
      <c r="P855" s="119"/>
      <c r="Q855" s="5"/>
      <c r="R855" s="248">
        <f t="shared" si="370"/>
        <v>352</v>
      </c>
      <c r="S855" s="218">
        <f t="shared" si="371"/>
        <v>591</v>
      </c>
      <c r="T855" s="233">
        <f t="shared" si="372"/>
        <v>7843</v>
      </c>
      <c r="U855" s="250">
        <f t="shared" si="373"/>
        <v>44874</v>
      </c>
      <c r="V855" s="4">
        <f t="shared" si="373"/>
        <v>32</v>
      </c>
      <c r="W855" s="26">
        <f t="shared" si="373"/>
        <v>2015</v>
      </c>
      <c r="X855" s="233">
        <f t="shared" si="374"/>
        <v>608</v>
      </c>
      <c r="Y855" s="4">
        <f t="shared" si="375"/>
        <v>657</v>
      </c>
      <c r="Z855" s="230">
        <f t="shared" si="376"/>
        <v>7843</v>
      </c>
    </row>
    <row r="856" spans="1:26" ht="26" customHeight="1" x14ac:dyDescent="0.55000000000000004">
      <c r="A856">
        <f t="shared" si="345"/>
        <v>858</v>
      </c>
      <c r="B856" s="228"/>
      <c r="C856" s="44"/>
      <c r="D856" t="s">
        <v>407</v>
      </c>
      <c r="E856">
        <v>24</v>
      </c>
      <c r="F856">
        <f t="shared" si="346"/>
        <v>742</v>
      </c>
      <c r="G856" s="1">
        <v>44875</v>
      </c>
      <c r="H856" s="272">
        <v>30</v>
      </c>
      <c r="I856" s="227">
        <f t="shared" si="340"/>
        <v>2045</v>
      </c>
      <c r="J856" s="119"/>
      <c r="K856" s="232">
        <f t="shared" si="367"/>
        <v>977</v>
      </c>
      <c r="L856" s="232">
        <f t="shared" si="368"/>
        <v>78</v>
      </c>
      <c r="M856" s="4"/>
      <c r="N856" s="232">
        <f t="shared" si="369"/>
        <v>3</v>
      </c>
      <c r="O856" s="273">
        <v>638</v>
      </c>
      <c r="P856" s="119"/>
      <c r="Q856" s="5"/>
      <c r="R856" s="248">
        <f t="shared" si="370"/>
        <v>352</v>
      </c>
      <c r="S856" s="218">
        <f t="shared" si="371"/>
        <v>591</v>
      </c>
      <c r="T856" s="233">
        <f t="shared" si="372"/>
        <v>7882</v>
      </c>
      <c r="U856" s="250">
        <f t="shared" si="373"/>
        <v>44875</v>
      </c>
      <c r="V856" s="4">
        <f t="shared" si="373"/>
        <v>30</v>
      </c>
      <c r="W856" s="26">
        <f t="shared" si="373"/>
        <v>2045</v>
      </c>
      <c r="X856" s="233">
        <f t="shared" si="374"/>
        <v>639</v>
      </c>
      <c r="Y856" s="4">
        <f t="shared" si="375"/>
        <v>638</v>
      </c>
      <c r="Z856" s="230">
        <f t="shared" si="376"/>
        <v>7882</v>
      </c>
    </row>
    <row r="857" spans="1:26" ht="26" customHeight="1" x14ac:dyDescent="0.55000000000000004">
      <c r="A857">
        <f t="shared" si="345"/>
        <v>859</v>
      </c>
      <c r="B857" s="228"/>
      <c r="C857" s="44"/>
      <c r="D857" t="s">
        <v>408</v>
      </c>
      <c r="E857">
        <v>24</v>
      </c>
      <c r="F857">
        <f t="shared" si="346"/>
        <v>742</v>
      </c>
      <c r="G857" s="1">
        <v>44876</v>
      </c>
      <c r="H857" s="272">
        <v>25</v>
      </c>
      <c r="I857" s="227">
        <f t="shared" si="340"/>
        <v>2070</v>
      </c>
      <c r="J857" s="119"/>
      <c r="K857" s="232">
        <f t="shared" si="367"/>
        <v>977</v>
      </c>
      <c r="L857" s="232">
        <f t="shared" si="368"/>
        <v>78</v>
      </c>
      <c r="M857" s="4"/>
      <c r="N857" s="232">
        <f t="shared" si="369"/>
        <v>3</v>
      </c>
      <c r="O857" s="273">
        <v>693</v>
      </c>
      <c r="P857" s="119"/>
      <c r="Q857" s="5"/>
      <c r="R857" s="248">
        <f t="shared" si="370"/>
        <v>352</v>
      </c>
      <c r="S857" s="218">
        <f t="shared" si="371"/>
        <v>591</v>
      </c>
      <c r="T857" s="233">
        <f t="shared" si="372"/>
        <v>8536</v>
      </c>
      <c r="U857" s="250">
        <f t="shared" si="373"/>
        <v>44876</v>
      </c>
      <c r="V857" s="4">
        <f t="shared" si="373"/>
        <v>25</v>
      </c>
      <c r="W857" s="26">
        <f t="shared" si="373"/>
        <v>2070</v>
      </c>
      <c r="X857" s="233">
        <f t="shared" si="374"/>
        <v>633</v>
      </c>
      <c r="Y857" s="4">
        <f t="shared" si="375"/>
        <v>693</v>
      </c>
      <c r="Z857" s="230">
        <f t="shared" si="376"/>
        <v>8536</v>
      </c>
    </row>
    <row r="858" spans="1:26" ht="26" customHeight="1" x14ac:dyDescent="0.55000000000000004">
      <c r="A858">
        <f t="shared" si="345"/>
        <v>860</v>
      </c>
      <c r="B858" s="228"/>
      <c r="C858" s="44"/>
      <c r="D858" t="s">
        <v>409</v>
      </c>
      <c r="E858">
        <v>24</v>
      </c>
      <c r="F858">
        <f t="shared" si="346"/>
        <v>743</v>
      </c>
      <c r="G858" s="1">
        <v>44877</v>
      </c>
      <c r="H858" s="272">
        <v>34</v>
      </c>
      <c r="I858" s="227">
        <f t="shared" si="340"/>
        <v>2104</v>
      </c>
      <c r="J858" s="119"/>
      <c r="K858" s="232">
        <f t="shared" si="367"/>
        <v>977</v>
      </c>
      <c r="L858" s="232">
        <f t="shared" si="368"/>
        <v>78</v>
      </c>
      <c r="M858" s="4"/>
      <c r="N858" s="232">
        <f t="shared" si="369"/>
        <v>3</v>
      </c>
      <c r="O858" s="273">
        <v>756</v>
      </c>
      <c r="P858" s="119"/>
      <c r="Q858" s="5"/>
      <c r="R858" s="248">
        <f t="shared" si="370"/>
        <v>352</v>
      </c>
      <c r="S858" s="218">
        <f t="shared" si="371"/>
        <v>591</v>
      </c>
      <c r="T858" s="233">
        <f t="shared" si="372"/>
        <v>8638</v>
      </c>
      <c r="U858" s="250">
        <f t="shared" si="373"/>
        <v>44877</v>
      </c>
      <c r="V858" s="4">
        <f t="shared" si="373"/>
        <v>34</v>
      </c>
      <c r="W858" s="26">
        <f t="shared" si="373"/>
        <v>2104</v>
      </c>
      <c r="X858" s="233">
        <f t="shared" si="374"/>
        <v>673</v>
      </c>
      <c r="Y858" s="4">
        <f t="shared" si="375"/>
        <v>756</v>
      </c>
      <c r="Z858" s="230">
        <f t="shared" si="376"/>
        <v>8638</v>
      </c>
    </row>
    <row r="859" spans="1:26" ht="26" customHeight="1" x14ac:dyDescent="0.55000000000000004">
      <c r="A859">
        <f t="shared" si="345"/>
        <v>861</v>
      </c>
      <c r="B859" s="228"/>
      <c r="C859" s="44"/>
      <c r="D859" t="s">
        <v>410</v>
      </c>
      <c r="E859">
        <v>24</v>
      </c>
      <c r="F859">
        <f t="shared" si="346"/>
        <v>743</v>
      </c>
      <c r="G859" s="1">
        <v>44878</v>
      </c>
      <c r="H859" s="272">
        <v>29</v>
      </c>
      <c r="I859" s="227">
        <f t="shared" si="340"/>
        <v>2133</v>
      </c>
      <c r="J859" s="119"/>
      <c r="K859" s="232">
        <f t="shared" si="367"/>
        <v>977</v>
      </c>
      <c r="L859" s="232">
        <f t="shared" si="368"/>
        <v>78</v>
      </c>
      <c r="M859" s="4"/>
      <c r="N859" s="232">
        <f t="shared" si="369"/>
        <v>3</v>
      </c>
      <c r="O859" s="273">
        <v>713</v>
      </c>
      <c r="P859" s="119"/>
      <c r="Q859" s="5"/>
      <c r="R859" s="248">
        <f t="shared" si="370"/>
        <v>352</v>
      </c>
      <c r="S859" s="218">
        <f t="shared" si="371"/>
        <v>591</v>
      </c>
      <c r="T859" s="233">
        <f t="shared" si="372"/>
        <v>9249</v>
      </c>
      <c r="U859" s="250">
        <f t="shared" si="373"/>
        <v>44878</v>
      </c>
      <c r="V859" s="4">
        <f t="shared" si="373"/>
        <v>29</v>
      </c>
      <c r="W859" s="26">
        <f t="shared" si="373"/>
        <v>2133</v>
      </c>
      <c r="X859" s="233">
        <f t="shared" si="374"/>
        <v>662</v>
      </c>
      <c r="Y859" s="4">
        <f t="shared" si="375"/>
        <v>713</v>
      </c>
      <c r="Z859" s="230">
        <f t="shared" si="376"/>
        <v>9249</v>
      </c>
    </row>
    <row r="860" spans="1:26" ht="26" customHeight="1" x14ac:dyDescent="0.55000000000000004">
      <c r="A860">
        <f t="shared" si="345"/>
        <v>862</v>
      </c>
      <c r="B860" s="228"/>
      <c r="C860" s="44"/>
      <c r="D860" t="s">
        <v>411</v>
      </c>
      <c r="E860">
        <v>24</v>
      </c>
      <c r="F860">
        <f t="shared" si="346"/>
        <v>744</v>
      </c>
      <c r="G860" s="1">
        <v>44879</v>
      </c>
      <c r="H860" s="272">
        <v>28</v>
      </c>
      <c r="I860" s="227">
        <f t="shared" si="340"/>
        <v>2161</v>
      </c>
      <c r="J860" s="119"/>
      <c r="K860" s="232">
        <f t="shared" ref="K860:K873" si="377">+K858+J860</f>
        <v>977</v>
      </c>
      <c r="L860" s="232">
        <f t="shared" ref="L860:L873" si="378">+L858+J860</f>
        <v>78</v>
      </c>
      <c r="M860" s="4"/>
      <c r="N860" s="232">
        <f t="shared" ref="N860:N873" si="379">+N858+M860</f>
        <v>3</v>
      </c>
      <c r="O860" s="273">
        <v>771</v>
      </c>
      <c r="P860" s="119"/>
      <c r="Q860" s="5"/>
      <c r="R860" s="248">
        <f t="shared" ref="R860:R873" si="380">+R858+Q860</f>
        <v>352</v>
      </c>
      <c r="S860" s="218">
        <f t="shared" ref="S860:S873" si="381">+S858+Q860</f>
        <v>591</v>
      </c>
      <c r="T860" s="233">
        <f t="shared" ref="T860:T873" si="382">+T858+O860-P860-Q860</f>
        <v>9409</v>
      </c>
      <c r="U860" s="250">
        <f t="shared" ref="U860:U873" si="383">+G860</f>
        <v>44879</v>
      </c>
      <c r="V860" s="4">
        <f t="shared" ref="V860:V873" si="384">+H860</f>
        <v>28</v>
      </c>
      <c r="W860" s="26">
        <f t="shared" ref="W860:W873" si="385">+I860</f>
        <v>2161</v>
      </c>
      <c r="X860" s="233">
        <f t="shared" ref="X860:X873" si="386">+X858+V860-J860</f>
        <v>701</v>
      </c>
      <c r="Y860" s="4">
        <f t="shared" ref="Y860:Y873" si="387">+O860</f>
        <v>771</v>
      </c>
      <c r="Z860" s="230">
        <f t="shared" ref="Z860:Z873" si="388">+Z858+Y860-P860-Q860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40"/>
        <v>2191</v>
      </c>
      <c r="J861" s="119"/>
      <c r="K861" s="232">
        <f t="shared" si="377"/>
        <v>977</v>
      </c>
      <c r="L861" s="232">
        <f t="shared" si="378"/>
        <v>78</v>
      </c>
      <c r="M861" s="4"/>
      <c r="N861" s="232">
        <f t="shared" si="379"/>
        <v>3</v>
      </c>
      <c r="O861" s="273">
        <v>816</v>
      </c>
      <c r="P861" s="119"/>
      <c r="Q861" s="5"/>
      <c r="R861" s="248">
        <f t="shared" si="380"/>
        <v>352</v>
      </c>
      <c r="S861" s="218">
        <f t="shared" si="381"/>
        <v>591</v>
      </c>
      <c r="T861" s="233">
        <f t="shared" si="382"/>
        <v>10065</v>
      </c>
      <c r="U861" s="250">
        <f t="shared" si="383"/>
        <v>44880</v>
      </c>
      <c r="V861" s="4">
        <f t="shared" si="384"/>
        <v>30</v>
      </c>
      <c r="W861" s="26">
        <f t="shared" si="385"/>
        <v>2191</v>
      </c>
      <c r="X861" s="233">
        <f t="shared" si="386"/>
        <v>692</v>
      </c>
      <c r="Y861" s="4">
        <f t="shared" si="387"/>
        <v>816</v>
      </c>
      <c r="Z861" s="230">
        <f t="shared" si="388"/>
        <v>10065</v>
      </c>
    </row>
    <row r="862" spans="1:26" ht="26" customHeight="1" x14ac:dyDescent="0.55000000000000004">
      <c r="A862">
        <f t="shared" si="345"/>
        <v>864</v>
      </c>
      <c r="B862" s="228"/>
      <c r="C862" s="44"/>
      <c r="D862" t="s">
        <v>413</v>
      </c>
      <c r="E862">
        <v>24</v>
      </c>
      <c r="F862">
        <f t="shared" si="346"/>
        <v>745</v>
      </c>
      <c r="G862" s="1">
        <v>44881</v>
      </c>
      <c r="H862" s="272">
        <v>26</v>
      </c>
      <c r="I862" s="227">
        <f t="shared" si="340"/>
        <v>2217</v>
      </c>
      <c r="J862" s="119"/>
      <c r="K862" s="232">
        <f t="shared" si="377"/>
        <v>977</v>
      </c>
      <c r="L862" s="232">
        <f t="shared" si="378"/>
        <v>78</v>
      </c>
      <c r="M862" s="4"/>
      <c r="N862" s="232">
        <f t="shared" si="379"/>
        <v>3</v>
      </c>
      <c r="O862" s="273">
        <v>901</v>
      </c>
      <c r="P862" s="119"/>
      <c r="Q862" s="5"/>
      <c r="R862" s="248">
        <f t="shared" si="380"/>
        <v>352</v>
      </c>
      <c r="S862" s="218">
        <f t="shared" si="381"/>
        <v>591</v>
      </c>
      <c r="T862" s="233">
        <f t="shared" si="382"/>
        <v>10310</v>
      </c>
      <c r="U862" s="250">
        <f t="shared" si="383"/>
        <v>44881</v>
      </c>
      <c r="V862" s="4">
        <f t="shared" si="384"/>
        <v>26</v>
      </c>
      <c r="W862" s="26">
        <f t="shared" si="385"/>
        <v>2217</v>
      </c>
      <c r="X862" s="233">
        <f t="shared" si="386"/>
        <v>727</v>
      </c>
      <c r="Y862" s="4">
        <f t="shared" si="387"/>
        <v>901</v>
      </c>
      <c r="Z862" s="230">
        <f t="shared" si="388"/>
        <v>10310</v>
      </c>
    </row>
    <row r="863" spans="1:26" ht="26" customHeight="1" x14ac:dyDescent="0.55000000000000004">
      <c r="A863">
        <f t="shared" si="345"/>
        <v>865</v>
      </c>
      <c r="B863" s="228"/>
      <c r="C863" s="44"/>
      <c r="D863" t="s">
        <v>414</v>
      </c>
      <c r="E863">
        <v>24</v>
      </c>
      <c r="F863">
        <f t="shared" si="346"/>
        <v>745</v>
      </c>
      <c r="G863" s="1">
        <v>44882</v>
      </c>
      <c r="H863" s="272">
        <v>27</v>
      </c>
      <c r="I863" s="227">
        <f t="shared" si="340"/>
        <v>2244</v>
      </c>
      <c r="J863" s="119"/>
      <c r="K863" s="232">
        <f t="shared" si="377"/>
        <v>977</v>
      </c>
      <c r="L863" s="232">
        <f t="shared" si="378"/>
        <v>78</v>
      </c>
      <c r="M863" s="4"/>
      <c r="N863" s="232">
        <f t="shared" si="379"/>
        <v>3</v>
      </c>
      <c r="O863" s="273">
        <v>938</v>
      </c>
      <c r="P863" s="119"/>
      <c r="Q863" s="5"/>
      <c r="R863" s="248">
        <f t="shared" si="380"/>
        <v>352</v>
      </c>
      <c r="S863" s="218">
        <f t="shared" si="381"/>
        <v>591</v>
      </c>
      <c r="T863" s="233">
        <f t="shared" si="382"/>
        <v>11003</v>
      </c>
      <c r="U863" s="250">
        <f t="shared" si="383"/>
        <v>44882</v>
      </c>
      <c r="V863" s="4">
        <f t="shared" si="384"/>
        <v>27</v>
      </c>
      <c r="W863" s="26">
        <f t="shared" si="385"/>
        <v>2244</v>
      </c>
      <c r="X863" s="233">
        <f t="shared" si="386"/>
        <v>719</v>
      </c>
      <c r="Y863" s="4">
        <f t="shared" si="387"/>
        <v>938</v>
      </c>
      <c r="Z863" s="230">
        <f t="shared" si="388"/>
        <v>11003</v>
      </c>
    </row>
    <row r="864" spans="1:26" ht="26" customHeight="1" x14ac:dyDescent="0.55000000000000004">
      <c r="A864">
        <f t="shared" si="345"/>
        <v>866</v>
      </c>
      <c r="B864" s="228"/>
      <c r="C864" s="44"/>
      <c r="D864" t="s">
        <v>415</v>
      </c>
      <c r="E864">
        <v>24</v>
      </c>
      <c r="F864">
        <f t="shared" si="346"/>
        <v>746</v>
      </c>
      <c r="G864" s="1">
        <v>44883</v>
      </c>
      <c r="H864" s="272">
        <v>30</v>
      </c>
      <c r="I864" s="227">
        <f t="shared" si="340"/>
        <v>2274</v>
      </c>
      <c r="J864" s="119"/>
      <c r="K864" s="232">
        <f t="shared" si="377"/>
        <v>977</v>
      </c>
      <c r="L864" s="232">
        <f t="shared" si="378"/>
        <v>78</v>
      </c>
      <c r="M864" s="4"/>
      <c r="N864" s="232">
        <f t="shared" si="379"/>
        <v>3</v>
      </c>
      <c r="O864" s="273">
        <v>998</v>
      </c>
      <c r="P864" s="119"/>
      <c r="Q864" s="5"/>
      <c r="R864" s="248">
        <f t="shared" si="380"/>
        <v>352</v>
      </c>
      <c r="S864" s="218">
        <f t="shared" si="381"/>
        <v>591</v>
      </c>
      <c r="T864" s="233">
        <f t="shared" si="382"/>
        <v>11308</v>
      </c>
      <c r="U864" s="250">
        <f t="shared" si="383"/>
        <v>44883</v>
      </c>
      <c r="V864" s="4">
        <f t="shared" si="384"/>
        <v>30</v>
      </c>
      <c r="W864" s="26">
        <f t="shared" si="385"/>
        <v>2274</v>
      </c>
      <c r="X864" s="233">
        <f t="shared" si="386"/>
        <v>757</v>
      </c>
      <c r="Y864" s="4">
        <f t="shared" si="387"/>
        <v>998</v>
      </c>
      <c r="Z864" s="230">
        <f t="shared" si="388"/>
        <v>11308</v>
      </c>
    </row>
    <row r="865" spans="1:26" ht="26" customHeight="1" x14ac:dyDescent="0.55000000000000004">
      <c r="A865">
        <f t="shared" si="345"/>
        <v>867</v>
      </c>
      <c r="B865" s="228"/>
      <c r="C865" s="44"/>
      <c r="D865" t="s">
        <v>416</v>
      </c>
      <c r="E865">
        <v>24</v>
      </c>
      <c r="F865">
        <f t="shared" si="346"/>
        <v>746</v>
      </c>
      <c r="G865" s="1">
        <v>44884</v>
      </c>
      <c r="H865" s="272">
        <v>20</v>
      </c>
      <c r="I865" s="227">
        <f t="shared" si="340"/>
        <v>2294</v>
      </c>
      <c r="J865" s="119"/>
      <c r="K865" s="232">
        <f t="shared" si="377"/>
        <v>977</v>
      </c>
      <c r="L865" s="232">
        <f t="shared" si="378"/>
        <v>78</v>
      </c>
      <c r="M865" s="4"/>
      <c r="N865" s="232">
        <f t="shared" si="379"/>
        <v>3</v>
      </c>
      <c r="O865" s="273">
        <v>914</v>
      </c>
      <c r="P865" s="119"/>
      <c r="Q865" s="5"/>
      <c r="R865" s="248">
        <f t="shared" si="380"/>
        <v>352</v>
      </c>
      <c r="S865" s="218">
        <f t="shared" si="381"/>
        <v>591</v>
      </c>
      <c r="T865" s="233">
        <f t="shared" si="382"/>
        <v>11917</v>
      </c>
      <c r="U865" s="250">
        <f t="shared" si="383"/>
        <v>44884</v>
      </c>
      <c r="V865" s="4">
        <f t="shared" si="384"/>
        <v>20</v>
      </c>
      <c r="W865" s="26">
        <f t="shared" si="385"/>
        <v>2294</v>
      </c>
      <c r="X865" s="233">
        <f t="shared" si="386"/>
        <v>739</v>
      </c>
      <c r="Y865" s="4">
        <f t="shared" si="387"/>
        <v>914</v>
      </c>
      <c r="Z865" s="230">
        <f t="shared" si="388"/>
        <v>11917</v>
      </c>
    </row>
    <row r="866" spans="1:26" ht="26" customHeight="1" x14ac:dyDescent="0.55000000000000004">
      <c r="A866">
        <f t="shared" si="345"/>
        <v>868</v>
      </c>
      <c r="B866" s="228"/>
      <c r="C866" s="44"/>
      <c r="D866" t="s">
        <v>417</v>
      </c>
      <c r="E866">
        <v>24</v>
      </c>
      <c r="F866">
        <f t="shared" si="346"/>
        <v>747</v>
      </c>
      <c r="G866" s="1">
        <v>44885</v>
      </c>
      <c r="H866" s="272">
        <v>18</v>
      </c>
      <c r="I866" s="227">
        <f t="shared" si="340"/>
        <v>2312</v>
      </c>
      <c r="J866" s="119"/>
      <c r="K866" s="232">
        <f t="shared" si="377"/>
        <v>977</v>
      </c>
      <c r="L866" s="232">
        <f t="shared" si="378"/>
        <v>78</v>
      </c>
      <c r="M866" s="4"/>
      <c r="N866" s="232">
        <f t="shared" si="379"/>
        <v>3</v>
      </c>
      <c r="O866" s="273">
        <v>893</v>
      </c>
      <c r="P866" s="119"/>
      <c r="Q866" s="5"/>
      <c r="R866" s="248">
        <f t="shared" si="380"/>
        <v>352</v>
      </c>
      <c r="S866" s="218">
        <f t="shared" si="381"/>
        <v>591</v>
      </c>
      <c r="T866" s="233">
        <f t="shared" si="382"/>
        <v>12201</v>
      </c>
      <c r="U866" s="250">
        <f t="shared" si="383"/>
        <v>44885</v>
      </c>
      <c r="V866" s="4">
        <f t="shared" si="384"/>
        <v>18</v>
      </c>
      <c r="W866" s="26">
        <f t="shared" si="385"/>
        <v>2312</v>
      </c>
      <c r="X866" s="233">
        <f t="shared" si="386"/>
        <v>775</v>
      </c>
      <c r="Y866" s="4">
        <f t="shared" si="387"/>
        <v>893</v>
      </c>
      <c r="Z866" s="230">
        <f t="shared" si="388"/>
        <v>12201</v>
      </c>
    </row>
    <row r="867" spans="1:26" ht="26" customHeight="1" x14ac:dyDescent="0.55000000000000004">
      <c r="A867">
        <f t="shared" si="345"/>
        <v>869</v>
      </c>
      <c r="B867" s="228"/>
      <c r="C867" s="44"/>
      <c r="D867" t="s">
        <v>418</v>
      </c>
      <c r="E867">
        <v>24</v>
      </c>
      <c r="F867">
        <f t="shared" si="346"/>
        <v>747</v>
      </c>
      <c r="G867" s="1">
        <v>44886</v>
      </c>
      <c r="H867" s="272">
        <v>19</v>
      </c>
      <c r="I867" s="227">
        <f t="shared" si="340"/>
        <v>2331</v>
      </c>
      <c r="J867" s="119"/>
      <c r="K867" s="232">
        <f t="shared" si="377"/>
        <v>977</v>
      </c>
      <c r="L867" s="232">
        <f t="shared" si="378"/>
        <v>78</v>
      </c>
      <c r="M867" s="4"/>
      <c r="N867" s="232">
        <f t="shared" si="379"/>
        <v>3</v>
      </c>
      <c r="O867" s="273">
        <v>925</v>
      </c>
      <c r="P867" s="119"/>
      <c r="Q867" s="5"/>
      <c r="R867" s="248">
        <f t="shared" si="380"/>
        <v>352</v>
      </c>
      <c r="S867" s="218">
        <f t="shared" si="381"/>
        <v>591</v>
      </c>
      <c r="T867" s="233">
        <f t="shared" si="382"/>
        <v>12842</v>
      </c>
      <c r="U867" s="250">
        <f t="shared" si="383"/>
        <v>44886</v>
      </c>
      <c r="V867" s="4">
        <f t="shared" si="384"/>
        <v>19</v>
      </c>
      <c r="W867" s="26">
        <f t="shared" si="385"/>
        <v>2331</v>
      </c>
      <c r="X867" s="233">
        <f t="shared" si="386"/>
        <v>758</v>
      </c>
      <c r="Y867" s="4">
        <f t="shared" si="387"/>
        <v>925</v>
      </c>
      <c r="Z867" s="230">
        <f t="shared" si="388"/>
        <v>12842</v>
      </c>
    </row>
    <row r="868" spans="1:26" ht="26" customHeight="1" x14ac:dyDescent="0.55000000000000004">
      <c r="A868">
        <f t="shared" si="345"/>
        <v>870</v>
      </c>
      <c r="B868" s="228"/>
      <c r="C868" s="44"/>
      <c r="D868" t="s">
        <v>419</v>
      </c>
      <c r="E868">
        <v>24</v>
      </c>
      <c r="F868">
        <f t="shared" si="346"/>
        <v>748</v>
      </c>
      <c r="G868" s="1">
        <v>44887</v>
      </c>
      <c r="H868" s="272">
        <v>19</v>
      </c>
      <c r="I868" s="227">
        <f t="shared" ref="I868:I900" si="389">+I867+H868</f>
        <v>2350</v>
      </c>
      <c r="J868" s="119"/>
      <c r="K868" s="232">
        <f t="shared" si="377"/>
        <v>977</v>
      </c>
      <c r="L868" s="232">
        <f t="shared" si="378"/>
        <v>78</v>
      </c>
      <c r="M868" s="4"/>
      <c r="N868" s="232">
        <f t="shared" si="379"/>
        <v>3</v>
      </c>
      <c r="O868" s="273">
        <v>928</v>
      </c>
      <c r="P868" s="119"/>
      <c r="Q868" s="5"/>
      <c r="R868" s="248">
        <f t="shared" si="380"/>
        <v>352</v>
      </c>
      <c r="S868" s="218">
        <f t="shared" si="381"/>
        <v>591</v>
      </c>
      <c r="T868" s="233">
        <f t="shared" si="382"/>
        <v>13129</v>
      </c>
      <c r="U868" s="250">
        <f t="shared" si="383"/>
        <v>44887</v>
      </c>
      <c r="V868" s="4">
        <f t="shared" si="384"/>
        <v>19</v>
      </c>
      <c r="W868" s="26">
        <f t="shared" si="385"/>
        <v>2350</v>
      </c>
      <c r="X868" s="233">
        <f t="shared" si="386"/>
        <v>794</v>
      </c>
      <c r="Y868" s="4">
        <f t="shared" si="387"/>
        <v>928</v>
      </c>
      <c r="Z868" s="230">
        <f t="shared" si="388"/>
        <v>13129</v>
      </c>
    </row>
    <row r="869" spans="1:26" ht="26" customHeight="1" x14ac:dyDescent="0.55000000000000004">
      <c r="A869">
        <f t="shared" si="345"/>
        <v>871</v>
      </c>
      <c r="B869" s="228"/>
      <c r="C869" s="44"/>
      <c r="D869" t="s">
        <v>420</v>
      </c>
      <c r="E869">
        <v>24</v>
      </c>
      <c r="F869">
        <f t="shared" si="346"/>
        <v>748</v>
      </c>
      <c r="G869" s="1">
        <v>44888</v>
      </c>
      <c r="H869" s="272">
        <v>18</v>
      </c>
      <c r="I869" s="227">
        <f t="shared" si="389"/>
        <v>2368</v>
      </c>
      <c r="J869" s="119"/>
      <c r="K869" s="232">
        <f t="shared" si="377"/>
        <v>977</v>
      </c>
      <c r="L869" s="232">
        <f t="shared" si="378"/>
        <v>78</v>
      </c>
      <c r="M869" s="4"/>
      <c r="N869" s="232">
        <f t="shared" si="379"/>
        <v>3</v>
      </c>
      <c r="O869" s="273">
        <v>943</v>
      </c>
      <c r="P869" s="119"/>
      <c r="Q869" s="5"/>
      <c r="R869" s="248">
        <f t="shared" si="380"/>
        <v>352</v>
      </c>
      <c r="S869" s="218">
        <f t="shared" si="381"/>
        <v>591</v>
      </c>
      <c r="T869" s="233">
        <f t="shared" si="382"/>
        <v>13785</v>
      </c>
      <c r="U869" s="250">
        <f t="shared" si="383"/>
        <v>44888</v>
      </c>
      <c r="V869" s="4">
        <f t="shared" si="384"/>
        <v>18</v>
      </c>
      <c r="W869" s="26">
        <f t="shared" si="385"/>
        <v>2368</v>
      </c>
      <c r="X869" s="233">
        <f t="shared" si="386"/>
        <v>776</v>
      </c>
      <c r="Y869" s="4">
        <f t="shared" si="387"/>
        <v>943</v>
      </c>
      <c r="Z869" s="230">
        <f t="shared" si="388"/>
        <v>13785</v>
      </c>
    </row>
    <row r="870" spans="1:26" ht="26" customHeight="1" x14ac:dyDescent="0.55000000000000004">
      <c r="A870">
        <f t="shared" si="345"/>
        <v>872</v>
      </c>
      <c r="B870" s="228"/>
      <c r="C870" s="44"/>
      <c r="D870" t="s">
        <v>421</v>
      </c>
      <c r="E870">
        <v>24</v>
      </c>
      <c r="F870">
        <f t="shared" si="346"/>
        <v>749</v>
      </c>
      <c r="G870" s="1">
        <v>44889</v>
      </c>
      <c r="H870" s="272">
        <v>20</v>
      </c>
      <c r="I870" s="227">
        <f t="shared" si="389"/>
        <v>2388</v>
      </c>
      <c r="J870" s="119"/>
      <c r="K870" s="232">
        <f t="shared" si="377"/>
        <v>977</v>
      </c>
      <c r="L870" s="232">
        <f t="shared" si="378"/>
        <v>78</v>
      </c>
      <c r="M870" s="4"/>
      <c r="N870" s="232">
        <f t="shared" si="379"/>
        <v>3</v>
      </c>
      <c r="O870" s="273">
        <v>957</v>
      </c>
      <c r="P870" s="119"/>
      <c r="Q870" s="5"/>
      <c r="R870" s="248">
        <f t="shared" si="380"/>
        <v>352</v>
      </c>
      <c r="S870" s="218">
        <f t="shared" si="381"/>
        <v>591</v>
      </c>
      <c r="T870" s="233">
        <f t="shared" si="382"/>
        <v>14086</v>
      </c>
      <c r="U870" s="250">
        <f t="shared" si="383"/>
        <v>44889</v>
      </c>
      <c r="V870" s="4">
        <f t="shared" si="384"/>
        <v>20</v>
      </c>
      <c r="W870" s="26">
        <f t="shared" si="385"/>
        <v>2388</v>
      </c>
      <c r="X870" s="233">
        <f t="shared" si="386"/>
        <v>814</v>
      </c>
      <c r="Y870" s="4">
        <f t="shared" si="387"/>
        <v>957</v>
      </c>
      <c r="Z870" s="230">
        <f t="shared" si="388"/>
        <v>14086</v>
      </c>
    </row>
    <row r="871" spans="1:26" ht="26" customHeight="1" x14ac:dyDescent="0.55000000000000004">
      <c r="A871">
        <f t="shared" si="345"/>
        <v>873</v>
      </c>
      <c r="B871" s="228"/>
      <c r="C871" s="44"/>
      <c r="D871" t="s">
        <v>422</v>
      </c>
      <c r="E871">
        <v>24</v>
      </c>
      <c r="F871">
        <f t="shared" si="346"/>
        <v>749</v>
      </c>
      <c r="G871" s="1">
        <v>44890</v>
      </c>
      <c r="H871" s="272">
        <v>21</v>
      </c>
      <c r="I871" s="227">
        <f t="shared" si="389"/>
        <v>2409</v>
      </c>
      <c r="J871" s="119"/>
      <c r="K871" s="232">
        <f t="shared" si="377"/>
        <v>977</v>
      </c>
      <c r="L871" s="232">
        <f t="shared" si="378"/>
        <v>78</v>
      </c>
      <c r="M871" s="4"/>
      <c r="N871" s="232">
        <f t="shared" si="379"/>
        <v>3</v>
      </c>
      <c r="O871" s="273">
        <v>946</v>
      </c>
      <c r="P871" s="119"/>
      <c r="Q871" s="5"/>
      <c r="R871" s="248">
        <f t="shared" si="380"/>
        <v>352</v>
      </c>
      <c r="S871" s="218">
        <f t="shared" si="381"/>
        <v>591</v>
      </c>
      <c r="T871" s="233">
        <f t="shared" si="382"/>
        <v>14731</v>
      </c>
      <c r="U871" s="250">
        <f t="shared" si="383"/>
        <v>44890</v>
      </c>
      <c r="V871" s="4">
        <f t="shared" si="384"/>
        <v>21</v>
      </c>
      <c r="W871" s="26">
        <f t="shared" si="385"/>
        <v>2409</v>
      </c>
      <c r="X871" s="233">
        <f t="shared" si="386"/>
        <v>797</v>
      </c>
      <c r="Y871" s="4">
        <f t="shared" si="387"/>
        <v>946</v>
      </c>
      <c r="Z871" s="230">
        <f t="shared" si="388"/>
        <v>14731</v>
      </c>
    </row>
    <row r="872" spans="1:26" ht="26" customHeight="1" x14ac:dyDescent="0.55000000000000004">
      <c r="A872">
        <f t="shared" si="345"/>
        <v>874</v>
      </c>
      <c r="B872" s="228"/>
      <c r="C872" s="44"/>
      <c r="D872" t="s">
        <v>423</v>
      </c>
      <c r="E872">
        <v>24</v>
      </c>
      <c r="F872">
        <f t="shared" si="346"/>
        <v>750</v>
      </c>
      <c r="G872" s="1">
        <v>44891</v>
      </c>
      <c r="H872" s="272">
        <v>20</v>
      </c>
      <c r="I872" s="227">
        <f t="shared" si="389"/>
        <v>2429</v>
      </c>
      <c r="J872" s="119"/>
      <c r="K872" s="232">
        <f t="shared" si="377"/>
        <v>977</v>
      </c>
      <c r="L872" s="232">
        <f t="shared" si="378"/>
        <v>78</v>
      </c>
      <c r="M872" s="4"/>
      <c r="N872" s="232">
        <f t="shared" si="379"/>
        <v>3</v>
      </c>
      <c r="O872" s="273">
        <v>972</v>
      </c>
      <c r="P872" s="119"/>
      <c r="Q872" s="5"/>
      <c r="R872" s="248">
        <f t="shared" si="380"/>
        <v>352</v>
      </c>
      <c r="S872" s="218">
        <f t="shared" si="381"/>
        <v>591</v>
      </c>
      <c r="T872" s="233">
        <f t="shared" si="382"/>
        <v>15058</v>
      </c>
      <c r="U872" s="250">
        <f t="shared" si="383"/>
        <v>44891</v>
      </c>
      <c r="V872" s="4">
        <f t="shared" si="384"/>
        <v>20</v>
      </c>
      <c r="W872" s="26">
        <f t="shared" si="385"/>
        <v>2429</v>
      </c>
      <c r="X872" s="233">
        <f t="shared" si="386"/>
        <v>834</v>
      </c>
      <c r="Y872" s="4">
        <f t="shared" si="387"/>
        <v>972</v>
      </c>
      <c r="Z872" s="230">
        <f t="shared" si="388"/>
        <v>15058</v>
      </c>
    </row>
    <row r="873" spans="1:26" ht="26" customHeight="1" x14ac:dyDescent="0.55000000000000004">
      <c r="A873">
        <f t="shared" si="345"/>
        <v>875</v>
      </c>
      <c r="B873" s="228"/>
      <c r="C873" s="44"/>
      <c r="D873" t="s">
        <v>424</v>
      </c>
      <c r="E873">
        <v>24</v>
      </c>
      <c r="F873">
        <f t="shared" si="346"/>
        <v>750</v>
      </c>
      <c r="G873" s="1">
        <v>44892</v>
      </c>
      <c r="H873" s="272">
        <v>24</v>
      </c>
      <c r="I873" s="227">
        <f t="shared" si="389"/>
        <v>2453</v>
      </c>
      <c r="J873" s="119"/>
      <c r="K873" s="232">
        <f t="shared" si="377"/>
        <v>977</v>
      </c>
      <c r="L873" s="232">
        <f t="shared" si="378"/>
        <v>78</v>
      </c>
      <c r="M873" s="4"/>
      <c r="N873" s="232">
        <f t="shared" si="379"/>
        <v>3</v>
      </c>
      <c r="O873" s="273">
        <v>982</v>
      </c>
      <c r="P873" s="119"/>
      <c r="Q873" s="5"/>
      <c r="R873" s="248">
        <f t="shared" si="380"/>
        <v>352</v>
      </c>
      <c r="S873" s="218">
        <f t="shared" si="381"/>
        <v>591</v>
      </c>
      <c r="T873" s="233">
        <f t="shared" si="382"/>
        <v>15713</v>
      </c>
      <c r="U873" s="250">
        <f t="shared" si="383"/>
        <v>44892</v>
      </c>
      <c r="V873" s="4">
        <f t="shared" si="384"/>
        <v>24</v>
      </c>
      <c r="W873" s="26">
        <f t="shared" si="385"/>
        <v>2453</v>
      </c>
      <c r="X873" s="233">
        <f t="shared" si="386"/>
        <v>821</v>
      </c>
      <c r="Y873" s="4">
        <f t="shared" si="387"/>
        <v>982</v>
      </c>
      <c r="Z873" s="230">
        <f t="shared" si="388"/>
        <v>15713</v>
      </c>
    </row>
    <row r="874" spans="1:26" ht="26" customHeight="1" x14ac:dyDescent="0.55000000000000004">
      <c r="A874">
        <f t="shared" si="345"/>
        <v>876</v>
      </c>
      <c r="B874" s="228"/>
      <c r="C874" s="44"/>
      <c r="D874" t="s">
        <v>425</v>
      </c>
      <c r="E874">
        <v>24</v>
      </c>
      <c r="F874">
        <f t="shared" si="346"/>
        <v>751</v>
      </c>
      <c r="G874" s="1">
        <v>44893</v>
      </c>
      <c r="H874" s="272">
        <v>23</v>
      </c>
      <c r="I874" s="227">
        <f t="shared" si="389"/>
        <v>2476</v>
      </c>
      <c r="J874" s="119"/>
      <c r="K874" s="232">
        <f t="shared" ref="K874:K903" si="390">+K872+J874</f>
        <v>977</v>
      </c>
      <c r="L874" s="232">
        <f t="shared" ref="L874:L903" si="391">+L872+J874</f>
        <v>78</v>
      </c>
      <c r="M874" s="4"/>
      <c r="N874" s="232">
        <f t="shared" ref="N874:N903" si="392">+N872+M874</f>
        <v>3</v>
      </c>
      <c r="O874" s="273">
        <v>991</v>
      </c>
      <c r="P874" s="119"/>
      <c r="Q874" s="5"/>
      <c r="R874" s="248">
        <f t="shared" ref="R874:R903" si="393">+R872+Q874</f>
        <v>352</v>
      </c>
      <c r="S874" s="218">
        <f t="shared" ref="S874:S903" si="394">+S872+Q874</f>
        <v>591</v>
      </c>
      <c r="T874" s="233">
        <f t="shared" ref="T874:T903" si="395">+T872+O874-P874-Q874</f>
        <v>16049</v>
      </c>
      <c r="U874" s="250">
        <f t="shared" ref="U874:U903" si="396">+G874</f>
        <v>44893</v>
      </c>
      <c r="V874" s="4">
        <f t="shared" ref="V874:V903" si="397">+H874</f>
        <v>23</v>
      </c>
      <c r="W874" s="26">
        <f t="shared" ref="W874:W903" si="398">+I874</f>
        <v>2476</v>
      </c>
      <c r="X874" s="233">
        <f t="shared" ref="X874:X903" si="399">+X872+V874-J874</f>
        <v>857</v>
      </c>
      <c r="Y874" s="4">
        <f t="shared" ref="Y874:Y903" si="400">+O874</f>
        <v>991</v>
      </c>
      <c r="Z874" s="230">
        <f t="shared" ref="Z874:Z903" si="401">+Z872+Y874-P874-Q874</f>
        <v>16049</v>
      </c>
    </row>
    <row r="875" spans="1:26" ht="26" customHeight="1" x14ac:dyDescent="0.55000000000000004">
      <c r="A875">
        <f t="shared" si="345"/>
        <v>877</v>
      </c>
      <c r="B875" s="228"/>
      <c r="C875" s="44"/>
      <c r="D875" t="s">
        <v>426</v>
      </c>
      <c r="E875">
        <v>24</v>
      </c>
      <c r="F875">
        <f t="shared" si="346"/>
        <v>751</v>
      </c>
      <c r="G875" s="1">
        <v>44894</v>
      </c>
      <c r="H875" s="272">
        <v>23</v>
      </c>
      <c r="I875" s="227">
        <f t="shared" si="389"/>
        <v>2499</v>
      </c>
      <c r="J875" s="119"/>
      <c r="K875" s="232">
        <f t="shared" si="390"/>
        <v>977</v>
      </c>
      <c r="L875" s="232">
        <f t="shared" si="391"/>
        <v>78</v>
      </c>
      <c r="M875" s="4"/>
      <c r="N875" s="232">
        <f t="shared" si="392"/>
        <v>3</v>
      </c>
      <c r="O875" s="273">
        <v>996</v>
      </c>
      <c r="P875" s="119"/>
      <c r="Q875" s="5"/>
      <c r="R875" s="248">
        <f t="shared" si="393"/>
        <v>352</v>
      </c>
      <c r="S875" s="218">
        <f t="shared" si="394"/>
        <v>591</v>
      </c>
      <c r="T875" s="233">
        <f t="shared" si="395"/>
        <v>16709</v>
      </c>
      <c r="U875" s="250">
        <f t="shared" si="396"/>
        <v>44894</v>
      </c>
      <c r="V875" s="4">
        <f t="shared" si="397"/>
        <v>23</v>
      </c>
      <c r="W875" s="26">
        <f t="shared" si="398"/>
        <v>2499</v>
      </c>
      <c r="X875" s="233">
        <f t="shared" si="399"/>
        <v>844</v>
      </c>
      <c r="Y875" s="4">
        <f t="shared" si="400"/>
        <v>996</v>
      </c>
      <c r="Z875" s="230">
        <f t="shared" si="401"/>
        <v>16709</v>
      </c>
    </row>
    <row r="876" spans="1:26" ht="26" customHeight="1" x14ac:dyDescent="0.55000000000000004">
      <c r="A876">
        <f t="shared" si="345"/>
        <v>878</v>
      </c>
      <c r="B876" s="228"/>
      <c r="C876" s="44"/>
      <c r="D876" t="s">
        <v>427</v>
      </c>
      <c r="E876">
        <v>24</v>
      </c>
      <c r="F876">
        <f t="shared" si="346"/>
        <v>752</v>
      </c>
      <c r="G876" s="1">
        <v>44895</v>
      </c>
      <c r="H876" s="272">
        <v>21</v>
      </c>
      <c r="I876" s="227">
        <f t="shared" si="389"/>
        <v>2520</v>
      </c>
      <c r="J876" s="119"/>
      <c r="K876" s="232">
        <f t="shared" si="390"/>
        <v>977</v>
      </c>
      <c r="L876" s="232">
        <f t="shared" si="391"/>
        <v>78</v>
      </c>
      <c r="M876" s="4"/>
      <c r="N876" s="232">
        <f t="shared" si="392"/>
        <v>3</v>
      </c>
      <c r="O876" s="273">
        <v>968</v>
      </c>
      <c r="P876" s="119"/>
      <c r="Q876" s="5"/>
      <c r="R876" s="248">
        <f t="shared" si="393"/>
        <v>352</v>
      </c>
      <c r="S876" s="218">
        <f t="shared" si="394"/>
        <v>591</v>
      </c>
      <c r="T876" s="233">
        <f t="shared" si="395"/>
        <v>17017</v>
      </c>
      <c r="U876" s="250">
        <f t="shared" si="396"/>
        <v>44895</v>
      </c>
      <c r="V876" s="4">
        <f t="shared" si="397"/>
        <v>21</v>
      </c>
      <c r="W876" s="26">
        <f t="shared" si="398"/>
        <v>2520</v>
      </c>
      <c r="X876" s="233">
        <f t="shared" si="399"/>
        <v>878</v>
      </c>
      <c r="Y876" s="4">
        <f t="shared" si="400"/>
        <v>968</v>
      </c>
      <c r="Z876" s="230">
        <f t="shared" si="401"/>
        <v>17017</v>
      </c>
    </row>
    <row r="877" spans="1:26" ht="26" customHeight="1" x14ac:dyDescent="0.55000000000000004">
      <c r="A877">
        <f t="shared" si="345"/>
        <v>879</v>
      </c>
      <c r="B877" s="228"/>
      <c r="C877" s="44"/>
      <c r="D877" t="s">
        <v>428</v>
      </c>
      <c r="E877">
        <v>24</v>
      </c>
      <c r="F877">
        <f t="shared" si="346"/>
        <v>752</v>
      </c>
      <c r="G877" s="1">
        <v>44896</v>
      </c>
      <c r="H877" s="272">
        <v>11</v>
      </c>
      <c r="I877" s="227">
        <f t="shared" si="389"/>
        <v>2531</v>
      </c>
      <c r="J877" s="119"/>
      <c r="K877" s="232">
        <f t="shared" si="390"/>
        <v>977</v>
      </c>
      <c r="L877" s="232">
        <f t="shared" si="391"/>
        <v>78</v>
      </c>
      <c r="M877" s="4"/>
      <c r="N877" s="232">
        <f t="shared" si="392"/>
        <v>3</v>
      </c>
      <c r="O877" s="273">
        <v>812</v>
      </c>
      <c r="P877" s="119"/>
      <c r="Q877" s="5"/>
      <c r="R877" s="248">
        <f t="shared" si="393"/>
        <v>352</v>
      </c>
      <c r="S877" s="218">
        <f t="shared" si="394"/>
        <v>591</v>
      </c>
      <c r="T877" s="233">
        <f t="shared" si="395"/>
        <v>17521</v>
      </c>
      <c r="U877" s="250">
        <f t="shared" si="396"/>
        <v>44896</v>
      </c>
      <c r="V877" s="4">
        <f t="shared" si="397"/>
        <v>11</v>
      </c>
      <c r="W877" s="26">
        <f t="shared" si="398"/>
        <v>2531</v>
      </c>
      <c r="X877" s="233">
        <f t="shared" si="399"/>
        <v>855</v>
      </c>
      <c r="Y877" s="4">
        <f t="shared" si="400"/>
        <v>812</v>
      </c>
      <c r="Z877" s="230">
        <f t="shared" si="401"/>
        <v>17521</v>
      </c>
    </row>
    <row r="878" spans="1:26" ht="26" customHeight="1" x14ac:dyDescent="0.55000000000000004">
      <c r="A878">
        <f t="shared" si="345"/>
        <v>880</v>
      </c>
      <c r="B878" s="228"/>
      <c r="C878" s="44"/>
      <c r="D878" t="s">
        <v>429</v>
      </c>
      <c r="E878">
        <v>24</v>
      </c>
      <c r="F878">
        <f t="shared" si="346"/>
        <v>753</v>
      </c>
      <c r="G878" s="1">
        <v>44897</v>
      </c>
      <c r="H878" s="272">
        <v>13</v>
      </c>
      <c r="I878" s="227">
        <f t="shared" si="389"/>
        <v>2544</v>
      </c>
      <c r="J878" s="119"/>
      <c r="K878" s="232">
        <f t="shared" si="390"/>
        <v>977</v>
      </c>
      <c r="L878" s="232">
        <f t="shared" si="391"/>
        <v>78</v>
      </c>
      <c r="M878" s="4"/>
      <c r="N878" s="232">
        <f t="shared" si="392"/>
        <v>3</v>
      </c>
      <c r="O878" s="273">
        <v>719</v>
      </c>
      <c r="P878" s="119"/>
      <c r="Q878" s="5"/>
      <c r="R878" s="248">
        <f t="shared" si="393"/>
        <v>352</v>
      </c>
      <c r="S878" s="218">
        <f t="shared" si="394"/>
        <v>591</v>
      </c>
      <c r="T878" s="233">
        <f t="shared" si="395"/>
        <v>17736</v>
      </c>
      <c r="U878" s="250">
        <f t="shared" si="396"/>
        <v>44897</v>
      </c>
      <c r="V878" s="4">
        <f t="shared" si="397"/>
        <v>13</v>
      </c>
      <c r="W878" s="26">
        <f t="shared" si="398"/>
        <v>2544</v>
      </c>
      <c r="X878" s="233">
        <f t="shared" si="399"/>
        <v>891</v>
      </c>
      <c r="Y878" s="4">
        <f t="shared" si="400"/>
        <v>719</v>
      </c>
      <c r="Z878" s="230">
        <f t="shared" si="401"/>
        <v>17736</v>
      </c>
    </row>
    <row r="879" spans="1:26" ht="26" customHeight="1" x14ac:dyDescent="0.55000000000000004">
      <c r="A879">
        <f t="shared" si="345"/>
        <v>881</v>
      </c>
      <c r="B879" s="228"/>
      <c r="C879" s="44"/>
      <c r="D879" t="s">
        <v>430</v>
      </c>
      <c r="E879">
        <v>24</v>
      </c>
      <c r="F879">
        <f t="shared" si="346"/>
        <v>753</v>
      </c>
      <c r="G879" s="1">
        <v>44898</v>
      </c>
      <c r="H879" s="272">
        <v>11</v>
      </c>
      <c r="I879" s="227">
        <f t="shared" si="389"/>
        <v>2555</v>
      </c>
      <c r="J879" s="119"/>
      <c r="K879" s="232">
        <f t="shared" si="390"/>
        <v>977</v>
      </c>
      <c r="L879" s="232">
        <f t="shared" si="391"/>
        <v>78</v>
      </c>
      <c r="M879" s="4"/>
      <c r="N879" s="232">
        <f t="shared" si="392"/>
        <v>3</v>
      </c>
      <c r="O879" s="273">
        <v>665</v>
      </c>
      <c r="P879" s="119"/>
      <c r="Q879" s="5"/>
      <c r="R879" s="248">
        <f t="shared" si="393"/>
        <v>352</v>
      </c>
      <c r="S879" s="218">
        <f t="shared" si="394"/>
        <v>591</v>
      </c>
      <c r="T879" s="233">
        <f t="shared" si="395"/>
        <v>18186</v>
      </c>
      <c r="U879" s="250">
        <f t="shared" si="396"/>
        <v>44898</v>
      </c>
      <c r="V879" s="4">
        <f t="shared" si="397"/>
        <v>11</v>
      </c>
      <c r="W879" s="26">
        <f t="shared" si="398"/>
        <v>2555</v>
      </c>
      <c r="X879" s="233">
        <f t="shared" si="399"/>
        <v>866</v>
      </c>
      <c r="Y879" s="4">
        <f t="shared" si="400"/>
        <v>665</v>
      </c>
      <c r="Z879" s="230">
        <f t="shared" si="401"/>
        <v>18186</v>
      </c>
    </row>
    <row r="880" spans="1:26" ht="26" customHeight="1" x14ac:dyDescent="0.55000000000000004">
      <c r="A880">
        <f t="shared" si="345"/>
        <v>882</v>
      </c>
      <c r="B880" s="228"/>
      <c r="C880" s="44"/>
      <c r="D880" t="s">
        <v>431</v>
      </c>
      <c r="E880">
        <v>24</v>
      </c>
      <c r="F880">
        <f t="shared" si="346"/>
        <v>754</v>
      </c>
      <c r="G880" s="1">
        <v>44899</v>
      </c>
      <c r="H880" s="272">
        <v>12</v>
      </c>
      <c r="I880" s="227">
        <f t="shared" si="389"/>
        <v>2567</v>
      </c>
      <c r="J880" s="119"/>
      <c r="K880" s="232">
        <f t="shared" si="390"/>
        <v>977</v>
      </c>
      <c r="L880" s="232">
        <f t="shared" si="391"/>
        <v>78</v>
      </c>
      <c r="M880" s="4"/>
      <c r="N880" s="232">
        <f t="shared" si="392"/>
        <v>3</v>
      </c>
      <c r="O880" s="273">
        <v>625</v>
      </c>
      <c r="P880" s="119"/>
      <c r="Q880" s="5"/>
      <c r="R880" s="248">
        <f t="shared" si="393"/>
        <v>352</v>
      </c>
      <c r="S880" s="218">
        <f t="shared" si="394"/>
        <v>591</v>
      </c>
      <c r="T880" s="233">
        <f t="shared" si="395"/>
        <v>18361</v>
      </c>
      <c r="U880" s="250">
        <f t="shared" si="396"/>
        <v>44899</v>
      </c>
      <c r="V880" s="4">
        <f t="shared" si="397"/>
        <v>12</v>
      </c>
      <c r="W880" s="26">
        <f t="shared" si="398"/>
        <v>2567</v>
      </c>
      <c r="X880" s="233">
        <f t="shared" si="399"/>
        <v>903</v>
      </c>
      <c r="Y880" s="4">
        <f t="shared" si="400"/>
        <v>625</v>
      </c>
      <c r="Z880" s="230">
        <f t="shared" si="401"/>
        <v>18361</v>
      </c>
    </row>
    <row r="881" spans="1:26" ht="26" customHeight="1" x14ac:dyDescent="0.55000000000000004">
      <c r="A881">
        <f t="shared" si="345"/>
        <v>883</v>
      </c>
      <c r="B881" s="228"/>
      <c r="C881" s="44"/>
      <c r="D881" t="s">
        <v>435</v>
      </c>
      <c r="E881">
        <v>24</v>
      </c>
      <c r="F881">
        <f t="shared" si="346"/>
        <v>754</v>
      </c>
      <c r="G881" s="1">
        <v>44900</v>
      </c>
      <c r="H881" s="272">
        <v>7</v>
      </c>
      <c r="I881" s="227">
        <f t="shared" si="389"/>
        <v>2574</v>
      </c>
      <c r="J881" s="119"/>
      <c r="K881" s="232">
        <f t="shared" si="390"/>
        <v>977</v>
      </c>
      <c r="L881" s="232">
        <f t="shared" si="391"/>
        <v>78</v>
      </c>
      <c r="M881" s="4"/>
      <c r="N881" s="232">
        <f t="shared" si="392"/>
        <v>3</v>
      </c>
      <c r="O881" s="273">
        <v>533</v>
      </c>
      <c r="P881" s="119"/>
      <c r="Q881" s="5"/>
      <c r="R881" s="248">
        <f t="shared" si="393"/>
        <v>352</v>
      </c>
      <c r="S881" s="218">
        <f t="shared" si="394"/>
        <v>591</v>
      </c>
      <c r="T881" s="233">
        <f t="shared" si="395"/>
        <v>18719</v>
      </c>
      <c r="U881" s="250">
        <f t="shared" si="396"/>
        <v>44900</v>
      </c>
      <c r="V881" s="4">
        <f t="shared" si="397"/>
        <v>7</v>
      </c>
      <c r="W881" s="26">
        <f t="shared" si="398"/>
        <v>2574</v>
      </c>
      <c r="X881" s="233">
        <f t="shared" si="399"/>
        <v>873</v>
      </c>
      <c r="Y881" s="4">
        <f t="shared" si="400"/>
        <v>533</v>
      </c>
      <c r="Z881" s="230">
        <f t="shared" si="401"/>
        <v>18719</v>
      </c>
    </row>
    <row r="882" spans="1:26" ht="26" customHeight="1" x14ac:dyDescent="0.55000000000000004">
      <c r="A882">
        <f t="shared" si="345"/>
        <v>884</v>
      </c>
      <c r="B882" s="228"/>
      <c r="C882" s="44"/>
      <c r="D882" t="s">
        <v>436</v>
      </c>
      <c r="E882">
        <v>24</v>
      </c>
      <c r="F882">
        <f t="shared" si="346"/>
        <v>755</v>
      </c>
      <c r="G882" s="1">
        <v>44901</v>
      </c>
      <c r="H882" s="272">
        <v>6</v>
      </c>
      <c r="I882" s="227">
        <f t="shared" si="389"/>
        <v>2580</v>
      </c>
      <c r="J882" s="119"/>
      <c r="K882" s="232">
        <f t="shared" si="390"/>
        <v>977</v>
      </c>
      <c r="L882" s="232">
        <f t="shared" si="391"/>
        <v>78</v>
      </c>
      <c r="M882" s="4"/>
      <c r="N882" s="232">
        <f t="shared" si="392"/>
        <v>3</v>
      </c>
      <c r="O882" s="273">
        <v>400</v>
      </c>
      <c r="P882" s="119"/>
      <c r="Q882" s="5"/>
      <c r="R882" s="248">
        <f t="shared" si="393"/>
        <v>352</v>
      </c>
      <c r="S882" s="218">
        <f t="shared" si="394"/>
        <v>591</v>
      </c>
      <c r="T882" s="233">
        <f t="shared" si="395"/>
        <v>18761</v>
      </c>
      <c r="U882" s="250">
        <f t="shared" si="396"/>
        <v>44901</v>
      </c>
      <c r="V882" s="4">
        <f t="shared" si="397"/>
        <v>6</v>
      </c>
      <c r="W882" s="26">
        <f t="shared" si="398"/>
        <v>2580</v>
      </c>
      <c r="X882" s="233">
        <f t="shared" si="399"/>
        <v>909</v>
      </c>
      <c r="Y882" s="4">
        <f t="shared" si="400"/>
        <v>400</v>
      </c>
      <c r="Z882" s="230">
        <f t="shared" si="401"/>
        <v>18761</v>
      </c>
    </row>
    <row r="883" spans="1:26" ht="26" customHeight="1" x14ac:dyDescent="0.55000000000000004">
      <c r="A883">
        <f t="shared" si="345"/>
        <v>885</v>
      </c>
      <c r="B883" s="228"/>
      <c r="C883" s="44"/>
      <c r="D883" t="s">
        <v>437</v>
      </c>
      <c r="E883">
        <v>24</v>
      </c>
      <c r="F883">
        <f t="shared" si="346"/>
        <v>755</v>
      </c>
      <c r="G883" s="1">
        <v>44902</v>
      </c>
      <c r="H883" s="272">
        <v>4</v>
      </c>
      <c r="I883" s="227">
        <f t="shared" si="389"/>
        <v>2584</v>
      </c>
      <c r="J883" s="119"/>
      <c r="K883" s="232">
        <f t="shared" si="390"/>
        <v>977</v>
      </c>
      <c r="L883" s="232">
        <f t="shared" si="391"/>
        <v>78</v>
      </c>
      <c r="M883" s="4"/>
      <c r="N883" s="232">
        <f t="shared" si="392"/>
        <v>3</v>
      </c>
      <c r="O883" s="273">
        <v>228</v>
      </c>
      <c r="P883" s="119"/>
      <c r="Q883" s="5"/>
      <c r="R883" s="248">
        <f t="shared" si="393"/>
        <v>352</v>
      </c>
      <c r="S883" s="218">
        <f t="shared" si="394"/>
        <v>591</v>
      </c>
      <c r="T883" s="233">
        <f t="shared" si="395"/>
        <v>18947</v>
      </c>
      <c r="U883" s="250">
        <f t="shared" si="396"/>
        <v>44902</v>
      </c>
      <c r="V883" s="4">
        <f t="shared" si="397"/>
        <v>4</v>
      </c>
      <c r="W883" s="26">
        <f t="shared" si="398"/>
        <v>2584</v>
      </c>
      <c r="X883" s="233">
        <f t="shared" si="399"/>
        <v>877</v>
      </c>
      <c r="Y883" s="4">
        <f t="shared" si="400"/>
        <v>228</v>
      </c>
      <c r="Z883" s="230">
        <f t="shared" si="401"/>
        <v>18947</v>
      </c>
    </row>
    <row r="884" spans="1:26" ht="26" customHeight="1" x14ac:dyDescent="0.55000000000000004">
      <c r="A884">
        <f t="shared" si="345"/>
        <v>886</v>
      </c>
      <c r="B884" s="228"/>
      <c r="C884" s="44"/>
      <c r="D884" t="s">
        <v>438</v>
      </c>
      <c r="E884">
        <v>24</v>
      </c>
      <c r="F884">
        <f t="shared" si="346"/>
        <v>756</v>
      </c>
      <c r="G884" s="1">
        <v>44903</v>
      </c>
      <c r="H884" s="272">
        <v>2</v>
      </c>
      <c r="I884" s="227">
        <f t="shared" si="389"/>
        <v>2586</v>
      </c>
      <c r="J884" s="119"/>
      <c r="K884" s="232">
        <f t="shared" si="390"/>
        <v>977</v>
      </c>
      <c r="L884" s="232">
        <f t="shared" si="391"/>
        <v>78</v>
      </c>
      <c r="M884" s="4"/>
      <c r="N884" s="232">
        <f t="shared" si="392"/>
        <v>3</v>
      </c>
      <c r="O884" s="273">
        <v>48</v>
      </c>
      <c r="P884" s="119"/>
      <c r="Q884" s="5"/>
      <c r="R884" s="248">
        <f t="shared" si="393"/>
        <v>352</v>
      </c>
      <c r="S884" s="218">
        <f t="shared" si="394"/>
        <v>591</v>
      </c>
      <c r="T884" s="233">
        <f t="shared" si="395"/>
        <v>18809</v>
      </c>
      <c r="U884" s="250">
        <f t="shared" si="396"/>
        <v>44903</v>
      </c>
      <c r="V884" s="4">
        <f t="shared" si="397"/>
        <v>2</v>
      </c>
      <c r="W884" s="26">
        <f t="shared" si="398"/>
        <v>2586</v>
      </c>
      <c r="X884" s="233">
        <f t="shared" si="399"/>
        <v>911</v>
      </c>
      <c r="Y884" s="4">
        <f t="shared" si="400"/>
        <v>48</v>
      </c>
      <c r="Z884" s="230">
        <f t="shared" si="401"/>
        <v>18809</v>
      </c>
    </row>
    <row r="885" spans="1:26" ht="26" customHeight="1" x14ac:dyDescent="0.55000000000000004">
      <c r="A885">
        <f t="shared" si="345"/>
        <v>887</v>
      </c>
      <c r="B885" s="228"/>
      <c r="C885" s="44"/>
      <c r="D885" t="s">
        <v>439</v>
      </c>
      <c r="E885">
        <v>24</v>
      </c>
      <c r="F885">
        <f t="shared" si="346"/>
        <v>756</v>
      </c>
      <c r="G885" s="1">
        <v>44904</v>
      </c>
      <c r="H885" s="272">
        <v>0</v>
      </c>
      <c r="I885" s="227">
        <f t="shared" si="389"/>
        <v>2586</v>
      </c>
      <c r="J885" s="119"/>
      <c r="K885" s="232">
        <f t="shared" si="390"/>
        <v>977</v>
      </c>
      <c r="L885" s="232">
        <f t="shared" si="391"/>
        <v>78</v>
      </c>
      <c r="M885" s="4"/>
      <c r="N885" s="232">
        <f t="shared" si="392"/>
        <v>3</v>
      </c>
      <c r="O885" s="273">
        <v>21</v>
      </c>
      <c r="P885" s="119"/>
      <c r="Q885" s="5"/>
      <c r="R885" s="248">
        <f t="shared" si="393"/>
        <v>352</v>
      </c>
      <c r="S885" s="218">
        <f t="shared" si="394"/>
        <v>591</v>
      </c>
      <c r="T885" s="233">
        <f t="shared" si="395"/>
        <v>18968</v>
      </c>
      <c r="U885" s="250">
        <f t="shared" si="396"/>
        <v>44904</v>
      </c>
      <c r="V885" s="4">
        <f t="shared" si="397"/>
        <v>0</v>
      </c>
      <c r="W885" s="26">
        <f t="shared" si="398"/>
        <v>2586</v>
      </c>
      <c r="X885" s="233">
        <f t="shared" si="399"/>
        <v>877</v>
      </c>
      <c r="Y885" s="4">
        <f t="shared" si="400"/>
        <v>21</v>
      </c>
      <c r="Z885" s="230">
        <f t="shared" si="401"/>
        <v>18968</v>
      </c>
    </row>
    <row r="886" spans="1:26" ht="26" customHeight="1" x14ac:dyDescent="0.55000000000000004">
      <c r="A886">
        <f t="shared" si="345"/>
        <v>888</v>
      </c>
      <c r="B886" s="228"/>
      <c r="C886" s="44"/>
      <c r="D886" t="s">
        <v>440</v>
      </c>
      <c r="E886">
        <v>24</v>
      </c>
      <c r="F886">
        <f t="shared" si="346"/>
        <v>757</v>
      </c>
      <c r="G886" s="1">
        <v>44905</v>
      </c>
      <c r="H886" s="272">
        <v>0</v>
      </c>
      <c r="I886" s="227">
        <f t="shared" si="389"/>
        <v>2586</v>
      </c>
      <c r="J886" s="119"/>
      <c r="K886" s="232">
        <f t="shared" si="390"/>
        <v>977</v>
      </c>
      <c r="L886" s="232">
        <f t="shared" si="391"/>
        <v>78</v>
      </c>
      <c r="M886" s="4"/>
      <c r="N886" s="232">
        <f t="shared" si="392"/>
        <v>3</v>
      </c>
      <c r="O886" s="273">
        <v>10</v>
      </c>
      <c r="P886" s="119"/>
      <c r="Q886" s="5"/>
      <c r="R886" s="248">
        <f t="shared" si="393"/>
        <v>352</v>
      </c>
      <c r="S886" s="218">
        <f t="shared" si="394"/>
        <v>591</v>
      </c>
      <c r="T886" s="233">
        <f t="shared" si="395"/>
        <v>18819</v>
      </c>
      <c r="U886" s="250">
        <f t="shared" si="396"/>
        <v>44905</v>
      </c>
      <c r="V886" s="4">
        <f t="shared" si="397"/>
        <v>0</v>
      </c>
      <c r="W886" s="26">
        <f t="shared" si="398"/>
        <v>2586</v>
      </c>
      <c r="X886" s="233">
        <f t="shared" si="399"/>
        <v>911</v>
      </c>
      <c r="Y886" s="4">
        <f t="shared" si="400"/>
        <v>10</v>
      </c>
      <c r="Z886" s="230">
        <f t="shared" si="401"/>
        <v>18819</v>
      </c>
    </row>
    <row r="887" spans="1:26" ht="26" customHeight="1" x14ac:dyDescent="0.55000000000000004">
      <c r="A887">
        <f t="shared" si="345"/>
        <v>889</v>
      </c>
      <c r="B887" s="228"/>
      <c r="C887" s="44"/>
      <c r="D887" t="s">
        <v>441</v>
      </c>
      <c r="E887">
        <v>24</v>
      </c>
      <c r="F887">
        <f t="shared" si="346"/>
        <v>757</v>
      </c>
      <c r="G887" s="1">
        <v>44906</v>
      </c>
      <c r="H887" s="272">
        <v>0</v>
      </c>
      <c r="I887" s="227">
        <f t="shared" si="389"/>
        <v>2586</v>
      </c>
      <c r="J887" s="119"/>
      <c r="K887" s="232">
        <f t="shared" si="390"/>
        <v>977</v>
      </c>
      <c r="L887" s="232">
        <f t="shared" si="391"/>
        <v>78</v>
      </c>
      <c r="M887" s="4"/>
      <c r="N887" s="232">
        <f t="shared" si="392"/>
        <v>3</v>
      </c>
      <c r="O887" s="273">
        <v>3</v>
      </c>
      <c r="P887" s="119"/>
      <c r="Q887" s="5"/>
      <c r="R887" s="248">
        <f t="shared" si="393"/>
        <v>352</v>
      </c>
      <c r="S887" s="218">
        <f t="shared" si="394"/>
        <v>591</v>
      </c>
      <c r="T887" s="233">
        <f t="shared" si="395"/>
        <v>18971</v>
      </c>
      <c r="U887" s="250">
        <f t="shared" si="396"/>
        <v>44906</v>
      </c>
      <c r="V887" s="4">
        <f t="shared" si="397"/>
        <v>0</v>
      </c>
      <c r="W887" s="26">
        <f t="shared" si="398"/>
        <v>2586</v>
      </c>
      <c r="X887" s="233">
        <f t="shared" si="399"/>
        <v>877</v>
      </c>
      <c r="Y887" s="4">
        <f t="shared" si="400"/>
        <v>3</v>
      </c>
      <c r="Z887" s="230">
        <f t="shared" si="401"/>
        <v>18971</v>
      </c>
    </row>
    <row r="888" spans="1:26" ht="26" customHeight="1" x14ac:dyDescent="0.55000000000000004">
      <c r="A888">
        <f t="shared" si="345"/>
        <v>890</v>
      </c>
      <c r="B888" s="228"/>
      <c r="C888" s="44"/>
      <c r="D888" t="s">
        <v>442</v>
      </c>
      <c r="E888">
        <v>24</v>
      </c>
      <c r="F888">
        <f t="shared" si="346"/>
        <v>758</v>
      </c>
      <c r="G888" s="1">
        <v>44907</v>
      </c>
      <c r="H888" s="272">
        <v>0</v>
      </c>
      <c r="I888" s="227">
        <f t="shared" si="389"/>
        <v>2586</v>
      </c>
      <c r="J888" s="119"/>
      <c r="K888" s="232">
        <f t="shared" si="390"/>
        <v>977</v>
      </c>
      <c r="L888" s="232">
        <f t="shared" si="391"/>
        <v>78</v>
      </c>
      <c r="M888" s="4"/>
      <c r="N888" s="232">
        <f t="shared" si="392"/>
        <v>3</v>
      </c>
      <c r="O888" s="273">
        <v>4</v>
      </c>
      <c r="P888" s="119"/>
      <c r="Q888" s="5"/>
      <c r="R888" s="248">
        <f t="shared" si="393"/>
        <v>352</v>
      </c>
      <c r="S888" s="218">
        <f t="shared" si="394"/>
        <v>591</v>
      </c>
      <c r="T888" s="233">
        <f t="shared" si="395"/>
        <v>18823</v>
      </c>
      <c r="U888" s="250">
        <f t="shared" si="396"/>
        <v>44907</v>
      </c>
      <c r="V888" s="4">
        <f t="shared" si="397"/>
        <v>0</v>
      </c>
      <c r="W888" s="26">
        <f t="shared" si="398"/>
        <v>2586</v>
      </c>
      <c r="X888" s="233">
        <f t="shared" si="399"/>
        <v>911</v>
      </c>
      <c r="Y888" s="4">
        <f t="shared" si="400"/>
        <v>4</v>
      </c>
      <c r="Z888" s="230">
        <f t="shared" si="401"/>
        <v>18823</v>
      </c>
    </row>
    <row r="889" spans="1:26" ht="26" customHeight="1" x14ac:dyDescent="0.55000000000000004">
      <c r="A889">
        <f t="shared" si="345"/>
        <v>891</v>
      </c>
      <c r="B889" s="228"/>
      <c r="C889" s="44"/>
      <c r="D889" t="s">
        <v>443</v>
      </c>
      <c r="E889">
        <v>24</v>
      </c>
      <c r="F889">
        <f t="shared" si="346"/>
        <v>758</v>
      </c>
      <c r="G889" s="1">
        <v>44908</v>
      </c>
      <c r="H889" s="272">
        <v>0</v>
      </c>
      <c r="I889" s="227">
        <f t="shared" si="389"/>
        <v>2586</v>
      </c>
      <c r="J889" s="119"/>
      <c r="K889" s="232">
        <f t="shared" si="390"/>
        <v>977</v>
      </c>
      <c r="L889" s="232">
        <f t="shared" si="391"/>
        <v>78</v>
      </c>
      <c r="M889" s="4"/>
      <c r="N889" s="232">
        <f t="shared" si="392"/>
        <v>3</v>
      </c>
      <c r="O889" s="273"/>
      <c r="P889" s="119"/>
      <c r="Q889" s="5"/>
      <c r="R889" s="248">
        <f t="shared" si="393"/>
        <v>352</v>
      </c>
      <c r="S889" s="218">
        <f t="shared" si="394"/>
        <v>591</v>
      </c>
      <c r="T889" s="233">
        <f t="shared" si="395"/>
        <v>18971</v>
      </c>
      <c r="U889" s="250">
        <f t="shared" si="396"/>
        <v>44908</v>
      </c>
      <c r="V889" s="4">
        <f t="shared" si="397"/>
        <v>0</v>
      </c>
      <c r="W889" s="26">
        <f t="shared" si="398"/>
        <v>2586</v>
      </c>
      <c r="X889" s="233">
        <f t="shared" si="399"/>
        <v>877</v>
      </c>
      <c r="Y889" s="4">
        <f t="shared" si="400"/>
        <v>0</v>
      </c>
      <c r="Z889" s="230">
        <f t="shared" si="401"/>
        <v>18971</v>
      </c>
    </row>
    <row r="890" spans="1:26" ht="26" customHeight="1" x14ac:dyDescent="0.55000000000000004">
      <c r="A890">
        <f t="shared" si="345"/>
        <v>892</v>
      </c>
      <c r="B890" s="228"/>
      <c r="C890" s="44"/>
      <c r="D890" t="s">
        <v>445</v>
      </c>
      <c r="E890">
        <v>24</v>
      </c>
      <c r="F890">
        <f t="shared" si="346"/>
        <v>759</v>
      </c>
      <c r="G890" s="1">
        <v>44910</v>
      </c>
      <c r="H890" s="272">
        <v>0</v>
      </c>
      <c r="I890" s="227">
        <f t="shared" si="389"/>
        <v>2586</v>
      </c>
      <c r="J890" s="119"/>
      <c r="K890" s="232">
        <f t="shared" si="390"/>
        <v>977</v>
      </c>
      <c r="L890" s="232">
        <f t="shared" si="391"/>
        <v>78</v>
      </c>
      <c r="M890" s="4"/>
      <c r="N890" s="232">
        <f t="shared" si="392"/>
        <v>3</v>
      </c>
      <c r="O890" s="273"/>
      <c r="P890" s="119"/>
      <c r="Q890" s="5"/>
      <c r="R890" s="248">
        <f t="shared" si="393"/>
        <v>352</v>
      </c>
      <c r="S890" s="218">
        <f t="shared" si="394"/>
        <v>591</v>
      </c>
      <c r="T890" s="233">
        <f t="shared" si="395"/>
        <v>18823</v>
      </c>
      <c r="U890" s="250">
        <f t="shared" si="396"/>
        <v>44910</v>
      </c>
      <c r="V890" s="4">
        <f t="shared" si="397"/>
        <v>0</v>
      </c>
      <c r="W890" s="26">
        <f t="shared" si="398"/>
        <v>2586</v>
      </c>
      <c r="X890" s="233">
        <f t="shared" si="399"/>
        <v>911</v>
      </c>
      <c r="Y890" s="4">
        <f t="shared" si="400"/>
        <v>0</v>
      </c>
      <c r="Z890" s="230">
        <f t="shared" si="401"/>
        <v>18823</v>
      </c>
    </row>
    <row r="891" spans="1:26" ht="26" customHeight="1" x14ac:dyDescent="0.55000000000000004">
      <c r="A891">
        <f t="shared" si="345"/>
        <v>893</v>
      </c>
      <c r="B891" s="228"/>
      <c r="C891" s="44"/>
      <c r="D891" t="s">
        <v>445</v>
      </c>
      <c r="E891">
        <v>24</v>
      </c>
      <c r="F891">
        <f t="shared" si="346"/>
        <v>759</v>
      </c>
      <c r="G891" s="1">
        <v>44910</v>
      </c>
      <c r="H891" s="272">
        <v>0</v>
      </c>
      <c r="I891" s="227">
        <f t="shared" si="389"/>
        <v>2586</v>
      </c>
      <c r="J891" s="119"/>
      <c r="K891" s="232">
        <f t="shared" si="390"/>
        <v>977</v>
      </c>
      <c r="L891" s="232">
        <f t="shared" si="391"/>
        <v>78</v>
      </c>
      <c r="M891" s="4"/>
      <c r="N891" s="232">
        <f t="shared" si="392"/>
        <v>3</v>
      </c>
      <c r="O891" s="273"/>
      <c r="P891" s="119"/>
      <c r="Q891" s="5"/>
      <c r="R891" s="248">
        <f t="shared" si="393"/>
        <v>352</v>
      </c>
      <c r="S891" s="218">
        <f t="shared" si="394"/>
        <v>591</v>
      </c>
      <c r="T891" s="233">
        <f t="shared" si="395"/>
        <v>18971</v>
      </c>
      <c r="U891" s="250">
        <f t="shared" si="396"/>
        <v>44910</v>
      </c>
      <c r="V891" s="4">
        <f t="shared" si="397"/>
        <v>0</v>
      </c>
      <c r="W891" s="26">
        <f t="shared" si="398"/>
        <v>2586</v>
      </c>
      <c r="X891" s="233">
        <f t="shared" si="399"/>
        <v>877</v>
      </c>
      <c r="Y891" s="4">
        <f t="shared" si="400"/>
        <v>0</v>
      </c>
      <c r="Z891" s="230">
        <f t="shared" si="401"/>
        <v>18971</v>
      </c>
    </row>
    <row r="892" spans="1:26" ht="26" customHeight="1" x14ac:dyDescent="0.55000000000000004">
      <c r="A892">
        <f t="shared" si="345"/>
        <v>894</v>
      </c>
      <c r="B892" s="228"/>
      <c r="C892" s="44"/>
      <c r="D892" t="s">
        <v>446</v>
      </c>
      <c r="E892">
        <v>24</v>
      </c>
      <c r="F892">
        <f t="shared" si="346"/>
        <v>760</v>
      </c>
      <c r="G892" s="1">
        <v>44911</v>
      </c>
      <c r="H892" s="272">
        <v>0</v>
      </c>
      <c r="I892" s="227">
        <f t="shared" si="389"/>
        <v>2586</v>
      </c>
      <c r="J892" s="119"/>
      <c r="K892" s="232">
        <f t="shared" si="390"/>
        <v>977</v>
      </c>
      <c r="L892" s="232">
        <f t="shared" si="391"/>
        <v>78</v>
      </c>
      <c r="M892" s="4"/>
      <c r="N892" s="232">
        <f t="shared" si="392"/>
        <v>3</v>
      </c>
      <c r="O892" s="273"/>
      <c r="P892" s="119"/>
      <c r="Q892" s="5"/>
      <c r="R892" s="248">
        <f t="shared" si="393"/>
        <v>352</v>
      </c>
      <c r="S892" s="218">
        <f t="shared" si="394"/>
        <v>591</v>
      </c>
      <c r="T892" s="233">
        <f t="shared" si="395"/>
        <v>18823</v>
      </c>
      <c r="U892" s="250">
        <f t="shared" si="396"/>
        <v>44911</v>
      </c>
      <c r="V892" s="4">
        <f t="shared" si="397"/>
        <v>0</v>
      </c>
      <c r="W892" s="26">
        <f t="shared" si="398"/>
        <v>2586</v>
      </c>
      <c r="X892" s="233">
        <f t="shared" si="399"/>
        <v>911</v>
      </c>
      <c r="Y892" s="4">
        <f t="shared" si="400"/>
        <v>0</v>
      </c>
      <c r="Z892" s="230">
        <f t="shared" si="401"/>
        <v>18823</v>
      </c>
    </row>
    <row r="893" spans="1:26" ht="26" customHeight="1" x14ac:dyDescent="0.55000000000000004">
      <c r="A893">
        <f t="shared" si="345"/>
        <v>895</v>
      </c>
      <c r="B893" s="228"/>
      <c r="C893" s="44"/>
      <c r="D893" t="s">
        <v>447</v>
      </c>
      <c r="E893">
        <v>24</v>
      </c>
      <c r="F893">
        <f t="shared" si="346"/>
        <v>760</v>
      </c>
      <c r="G893" s="1">
        <v>44912</v>
      </c>
      <c r="H893" s="272">
        <v>0</v>
      </c>
      <c r="I893" s="227">
        <f t="shared" si="389"/>
        <v>2586</v>
      </c>
      <c r="J893" s="119"/>
      <c r="K893" s="232">
        <f t="shared" si="390"/>
        <v>977</v>
      </c>
      <c r="L893" s="232">
        <f t="shared" si="391"/>
        <v>78</v>
      </c>
      <c r="M893" s="4"/>
      <c r="N893" s="232">
        <f t="shared" si="392"/>
        <v>3</v>
      </c>
      <c r="O893" s="273"/>
      <c r="P893" s="119"/>
      <c r="Q893" s="5"/>
      <c r="R893" s="248">
        <f t="shared" si="393"/>
        <v>352</v>
      </c>
      <c r="S893" s="218">
        <f t="shared" si="394"/>
        <v>591</v>
      </c>
      <c r="T893" s="233">
        <f t="shared" si="395"/>
        <v>18971</v>
      </c>
      <c r="U893" s="250">
        <f t="shared" si="396"/>
        <v>44912</v>
      </c>
      <c r="V893" s="4">
        <f t="shared" si="397"/>
        <v>0</v>
      </c>
      <c r="W893" s="26">
        <f t="shared" si="398"/>
        <v>2586</v>
      </c>
      <c r="X893" s="233">
        <f t="shared" si="399"/>
        <v>877</v>
      </c>
      <c r="Y893" s="4">
        <f t="shared" si="400"/>
        <v>0</v>
      </c>
      <c r="Z893" s="230">
        <f t="shared" si="401"/>
        <v>18971</v>
      </c>
    </row>
    <row r="894" spans="1:26" ht="26.5" customHeight="1" x14ac:dyDescent="0.55000000000000004">
      <c r="A894">
        <f t="shared" si="345"/>
        <v>896</v>
      </c>
      <c r="B894" s="228"/>
      <c r="C894" s="44"/>
      <c r="D894" t="s">
        <v>448</v>
      </c>
      <c r="E894">
        <v>24</v>
      </c>
      <c r="F894">
        <f t="shared" si="346"/>
        <v>761</v>
      </c>
      <c r="G894" s="1">
        <v>44913</v>
      </c>
      <c r="H894" s="272">
        <v>0</v>
      </c>
      <c r="I894" s="227">
        <f t="shared" si="389"/>
        <v>2586</v>
      </c>
      <c r="J894" s="119"/>
      <c r="K894" s="232">
        <f t="shared" si="390"/>
        <v>977</v>
      </c>
      <c r="L894" s="232">
        <f t="shared" si="391"/>
        <v>78</v>
      </c>
      <c r="M894" s="4"/>
      <c r="N894" s="232">
        <f t="shared" si="392"/>
        <v>3</v>
      </c>
      <c r="O894" s="273"/>
      <c r="P894" s="119"/>
      <c r="Q894" s="5"/>
      <c r="R894" s="248">
        <f t="shared" si="393"/>
        <v>352</v>
      </c>
      <c r="S894" s="218">
        <f t="shared" si="394"/>
        <v>591</v>
      </c>
      <c r="T894" s="233">
        <f t="shared" si="395"/>
        <v>18823</v>
      </c>
      <c r="U894" s="250">
        <f t="shared" si="396"/>
        <v>44913</v>
      </c>
      <c r="V894" s="4">
        <f t="shared" si="397"/>
        <v>0</v>
      </c>
      <c r="W894" s="26">
        <f t="shared" si="398"/>
        <v>2586</v>
      </c>
      <c r="X894" s="233">
        <f t="shared" si="399"/>
        <v>911</v>
      </c>
      <c r="Y894" s="4">
        <f t="shared" si="400"/>
        <v>0</v>
      </c>
      <c r="Z894" s="230">
        <f t="shared" si="401"/>
        <v>18823</v>
      </c>
    </row>
    <row r="895" spans="1:26" ht="26.5" customHeight="1" x14ac:dyDescent="0.55000000000000004">
      <c r="A895">
        <f t="shared" si="345"/>
        <v>897</v>
      </c>
      <c r="B895" s="228"/>
      <c r="C895" s="44"/>
      <c r="D895" t="s">
        <v>449</v>
      </c>
      <c r="E895">
        <v>24</v>
      </c>
      <c r="F895">
        <f t="shared" si="346"/>
        <v>761</v>
      </c>
      <c r="G895" s="1">
        <v>44914</v>
      </c>
      <c r="H895" s="272">
        <v>0</v>
      </c>
      <c r="I895" s="227">
        <f t="shared" si="389"/>
        <v>2586</v>
      </c>
      <c r="J895" s="119"/>
      <c r="K895" s="232">
        <f t="shared" si="390"/>
        <v>977</v>
      </c>
      <c r="L895" s="232">
        <f t="shared" si="391"/>
        <v>78</v>
      </c>
      <c r="M895" s="4"/>
      <c r="N895" s="232">
        <f t="shared" si="392"/>
        <v>3</v>
      </c>
      <c r="O895" s="273"/>
      <c r="P895" s="119"/>
      <c r="Q895" s="5"/>
      <c r="R895" s="248">
        <f t="shared" si="393"/>
        <v>352</v>
      </c>
      <c r="S895" s="218">
        <f t="shared" si="394"/>
        <v>591</v>
      </c>
      <c r="T895" s="233">
        <f t="shared" si="395"/>
        <v>18971</v>
      </c>
      <c r="U895" s="250">
        <f t="shared" si="396"/>
        <v>44914</v>
      </c>
      <c r="V895" s="4">
        <f t="shared" si="397"/>
        <v>0</v>
      </c>
      <c r="W895" s="26">
        <f t="shared" si="398"/>
        <v>2586</v>
      </c>
      <c r="X895" s="233">
        <f t="shared" si="399"/>
        <v>877</v>
      </c>
      <c r="Y895" s="4">
        <f t="shared" si="400"/>
        <v>0</v>
      </c>
      <c r="Z895" s="230">
        <f t="shared" si="401"/>
        <v>18971</v>
      </c>
    </row>
    <row r="896" spans="1:26" ht="26.5" customHeight="1" x14ac:dyDescent="0.55000000000000004">
      <c r="A896">
        <f t="shared" si="345"/>
        <v>898</v>
      </c>
      <c r="B896" s="228"/>
      <c r="C896" s="44"/>
      <c r="D896" t="s">
        <v>450</v>
      </c>
      <c r="E896">
        <v>24</v>
      </c>
      <c r="F896">
        <f t="shared" si="346"/>
        <v>762</v>
      </c>
      <c r="G896" s="1">
        <v>44915</v>
      </c>
      <c r="H896" s="272">
        <v>0</v>
      </c>
      <c r="I896" s="227">
        <f t="shared" si="389"/>
        <v>2586</v>
      </c>
      <c r="J896" s="119"/>
      <c r="K896" s="232">
        <f t="shared" si="390"/>
        <v>977</v>
      </c>
      <c r="L896" s="232">
        <f t="shared" si="391"/>
        <v>78</v>
      </c>
      <c r="M896" s="4"/>
      <c r="N896" s="232">
        <f t="shared" si="392"/>
        <v>3</v>
      </c>
      <c r="O896" s="273"/>
      <c r="P896" s="119"/>
      <c r="Q896" s="5"/>
      <c r="R896" s="248">
        <f t="shared" si="393"/>
        <v>352</v>
      </c>
      <c r="S896" s="218">
        <f t="shared" si="394"/>
        <v>591</v>
      </c>
      <c r="T896" s="233">
        <f t="shared" si="395"/>
        <v>18823</v>
      </c>
      <c r="U896" s="250">
        <f t="shared" si="396"/>
        <v>44915</v>
      </c>
      <c r="V896" s="4">
        <f t="shared" si="397"/>
        <v>0</v>
      </c>
      <c r="W896" s="26">
        <f t="shared" si="398"/>
        <v>2586</v>
      </c>
      <c r="X896" s="233">
        <f t="shared" si="399"/>
        <v>911</v>
      </c>
      <c r="Y896" s="4">
        <f t="shared" si="400"/>
        <v>0</v>
      </c>
      <c r="Z896" s="230">
        <f t="shared" si="401"/>
        <v>18823</v>
      </c>
    </row>
    <row r="897" spans="1:27" ht="26.5" customHeight="1" x14ac:dyDescent="0.55000000000000004">
      <c r="A897">
        <f t="shared" si="345"/>
        <v>899</v>
      </c>
      <c r="B897" s="228"/>
      <c r="C897" s="44"/>
      <c r="D897" t="s">
        <v>451</v>
      </c>
      <c r="E897">
        <v>24</v>
      </c>
      <c r="F897">
        <f t="shared" si="346"/>
        <v>762</v>
      </c>
      <c r="G897" s="1">
        <v>44916</v>
      </c>
      <c r="H897" s="272">
        <v>0</v>
      </c>
      <c r="I897" s="227">
        <f t="shared" si="389"/>
        <v>2586</v>
      </c>
      <c r="J897" s="119"/>
      <c r="K897" s="232">
        <f t="shared" si="390"/>
        <v>977</v>
      </c>
      <c r="L897" s="232">
        <f t="shared" si="391"/>
        <v>78</v>
      </c>
      <c r="M897" s="4"/>
      <c r="N897" s="232">
        <f t="shared" si="392"/>
        <v>3</v>
      </c>
      <c r="O897" s="273"/>
      <c r="P897" s="119"/>
      <c r="Q897" s="5"/>
      <c r="R897" s="248">
        <f t="shared" si="393"/>
        <v>352</v>
      </c>
      <c r="S897" s="218">
        <f t="shared" si="394"/>
        <v>591</v>
      </c>
      <c r="T897" s="233">
        <f t="shared" si="395"/>
        <v>18971</v>
      </c>
      <c r="U897" s="250">
        <f t="shared" si="396"/>
        <v>44916</v>
      </c>
      <c r="V897" s="4">
        <f t="shared" si="397"/>
        <v>0</v>
      </c>
      <c r="W897" s="26">
        <f t="shared" si="398"/>
        <v>2586</v>
      </c>
      <c r="X897" s="233">
        <f t="shared" si="399"/>
        <v>877</v>
      </c>
      <c r="Y897" s="4">
        <f t="shared" si="400"/>
        <v>0</v>
      </c>
      <c r="Z897" s="230">
        <f t="shared" si="401"/>
        <v>18971</v>
      </c>
    </row>
    <row r="898" spans="1:27" ht="26.5" customHeight="1" x14ac:dyDescent="0.55000000000000004">
      <c r="A898">
        <f t="shared" si="345"/>
        <v>900</v>
      </c>
      <c r="B898" s="228"/>
      <c r="C898" s="44"/>
      <c r="D898" t="s">
        <v>452</v>
      </c>
      <c r="E898">
        <v>24</v>
      </c>
      <c r="F898">
        <f t="shared" si="346"/>
        <v>763</v>
      </c>
      <c r="G898" s="1">
        <v>44917</v>
      </c>
      <c r="H898" s="272">
        <v>0</v>
      </c>
      <c r="I898" s="227">
        <f t="shared" si="389"/>
        <v>2586</v>
      </c>
      <c r="J898" s="119"/>
      <c r="K898" s="232">
        <f t="shared" si="390"/>
        <v>977</v>
      </c>
      <c r="L898" s="232">
        <f t="shared" si="391"/>
        <v>78</v>
      </c>
      <c r="M898" s="4"/>
      <c r="N898" s="232">
        <f t="shared" si="392"/>
        <v>3</v>
      </c>
      <c r="O898" s="273"/>
      <c r="P898" s="119"/>
      <c r="Q898" s="5"/>
      <c r="R898" s="248">
        <f t="shared" si="393"/>
        <v>352</v>
      </c>
      <c r="S898" s="218">
        <f t="shared" si="394"/>
        <v>591</v>
      </c>
      <c r="T898" s="233">
        <f t="shared" si="395"/>
        <v>18823</v>
      </c>
      <c r="U898" s="250">
        <f t="shared" si="396"/>
        <v>44917</v>
      </c>
      <c r="V898" s="4">
        <f t="shared" si="397"/>
        <v>0</v>
      </c>
      <c r="W898" s="26">
        <f t="shared" si="398"/>
        <v>2586</v>
      </c>
      <c r="X898" s="233">
        <f t="shared" si="399"/>
        <v>911</v>
      </c>
      <c r="Y898" s="4">
        <f t="shared" si="400"/>
        <v>0</v>
      </c>
      <c r="Z898" s="230">
        <f t="shared" si="401"/>
        <v>18823</v>
      </c>
    </row>
    <row r="899" spans="1:27" ht="26.5" customHeight="1" x14ac:dyDescent="0.55000000000000004">
      <c r="A899">
        <f t="shared" si="345"/>
        <v>901</v>
      </c>
      <c r="B899" s="228"/>
      <c r="C899" s="44"/>
      <c r="D899" t="s">
        <v>453</v>
      </c>
      <c r="E899">
        <v>24</v>
      </c>
      <c r="F899">
        <f t="shared" si="346"/>
        <v>763</v>
      </c>
      <c r="G899" s="1">
        <v>44918</v>
      </c>
      <c r="H899" s="272">
        <v>0</v>
      </c>
      <c r="I899" s="227">
        <f t="shared" si="389"/>
        <v>2586</v>
      </c>
      <c r="J899" s="119"/>
      <c r="K899" s="232">
        <f t="shared" si="390"/>
        <v>977</v>
      </c>
      <c r="L899" s="232">
        <f t="shared" si="391"/>
        <v>78</v>
      </c>
      <c r="M899" s="4"/>
      <c r="N899" s="232">
        <f t="shared" si="392"/>
        <v>3</v>
      </c>
      <c r="O899" s="273"/>
      <c r="P899" s="119"/>
      <c r="Q899" s="5"/>
      <c r="R899" s="248">
        <f t="shared" si="393"/>
        <v>352</v>
      </c>
      <c r="S899" s="218">
        <f t="shared" si="394"/>
        <v>591</v>
      </c>
      <c r="T899" s="233">
        <f t="shared" si="395"/>
        <v>18971</v>
      </c>
      <c r="U899" s="250">
        <f t="shared" si="396"/>
        <v>44918</v>
      </c>
      <c r="V899" s="4">
        <f t="shared" si="397"/>
        <v>0</v>
      </c>
      <c r="W899" s="26">
        <f t="shared" si="398"/>
        <v>2586</v>
      </c>
      <c r="X899" s="233">
        <f t="shared" si="399"/>
        <v>877</v>
      </c>
      <c r="Y899" s="4">
        <f t="shared" si="400"/>
        <v>0</v>
      </c>
      <c r="Z899" s="230">
        <f t="shared" si="401"/>
        <v>18971</v>
      </c>
    </row>
    <row r="900" spans="1:27" ht="26.5" customHeight="1" x14ac:dyDescent="0.55000000000000004">
      <c r="A900">
        <f t="shared" si="345"/>
        <v>902</v>
      </c>
      <c r="B900" s="228"/>
      <c r="C900" s="44"/>
      <c r="D900" t="s">
        <v>454</v>
      </c>
      <c r="E900">
        <v>24</v>
      </c>
      <c r="F900">
        <f t="shared" si="346"/>
        <v>764</v>
      </c>
      <c r="G900" s="1">
        <v>44919</v>
      </c>
      <c r="H900" s="272">
        <v>0</v>
      </c>
      <c r="I900" s="227">
        <f t="shared" si="389"/>
        <v>2586</v>
      </c>
      <c r="J900" s="119"/>
      <c r="K900" s="232">
        <f t="shared" si="390"/>
        <v>977</v>
      </c>
      <c r="L900" s="232">
        <f t="shared" si="391"/>
        <v>78</v>
      </c>
      <c r="M900" s="4"/>
      <c r="N900" s="232">
        <f t="shared" si="392"/>
        <v>3</v>
      </c>
      <c r="O900" s="273"/>
      <c r="P900" s="119"/>
      <c r="Q900" s="5"/>
      <c r="R900" s="248">
        <f t="shared" si="393"/>
        <v>352</v>
      </c>
      <c r="S900" s="218">
        <f t="shared" si="394"/>
        <v>591</v>
      </c>
      <c r="T900" s="233">
        <f t="shared" si="395"/>
        <v>18823</v>
      </c>
      <c r="U900" s="250">
        <f t="shared" si="396"/>
        <v>44919</v>
      </c>
      <c r="V900" s="4">
        <f t="shared" si="397"/>
        <v>0</v>
      </c>
      <c r="W900" s="26">
        <f t="shared" si="398"/>
        <v>2586</v>
      </c>
      <c r="X900" s="233">
        <f t="shared" si="399"/>
        <v>911</v>
      </c>
      <c r="Y900" s="4">
        <f t="shared" si="400"/>
        <v>0</v>
      </c>
      <c r="Z900" s="230">
        <f t="shared" si="401"/>
        <v>18823</v>
      </c>
    </row>
    <row r="901" spans="1:27" ht="26.5" customHeight="1" x14ac:dyDescent="0.55000000000000004">
      <c r="A901">
        <f t="shared" si="345"/>
        <v>903</v>
      </c>
      <c r="B901" s="228"/>
      <c r="C901" s="44"/>
      <c r="D901" t="s">
        <v>455</v>
      </c>
      <c r="E901">
        <v>24</v>
      </c>
      <c r="F901">
        <f t="shared" si="346"/>
        <v>764</v>
      </c>
      <c r="G901" s="1">
        <v>44920</v>
      </c>
      <c r="H901" s="272">
        <v>6</v>
      </c>
      <c r="I901" s="227">
        <f t="shared" ref="I901:I906" si="402">+I900+H901</f>
        <v>2592</v>
      </c>
      <c r="J901" s="119"/>
      <c r="K901" s="232">
        <f t="shared" si="390"/>
        <v>977</v>
      </c>
      <c r="L901" s="232">
        <f t="shared" si="391"/>
        <v>78</v>
      </c>
      <c r="M901" s="4"/>
      <c r="N901" s="232">
        <f t="shared" si="392"/>
        <v>3</v>
      </c>
      <c r="O901" s="273"/>
      <c r="P901" s="119"/>
      <c r="Q901" s="5"/>
      <c r="R901" s="248">
        <f t="shared" si="393"/>
        <v>352</v>
      </c>
      <c r="S901" s="218">
        <f t="shared" si="394"/>
        <v>591</v>
      </c>
      <c r="T901" s="233">
        <f t="shared" si="395"/>
        <v>18971</v>
      </c>
      <c r="U901" s="250">
        <f t="shared" si="396"/>
        <v>44920</v>
      </c>
      <c r="V901" s="4">
        <f t="shared" si="397"/>
        <v>6</v>
      </c>
      <c r="W901" s="26">
        <f t="shared" si="398"/>
        <v>2592</v>
      </c>
      <c r="X901" s="233">
        <f t="shared" si="399"/>
        <v>883</v>
      </c>
      <c r="Y901" s="4">
        <f t="shared" si="400"/>
        <v>0</v>
      </c>
      <c r="Z901" s="230">
        <f t="shared" si="401"/>
        <v>18971</v>
      </c>
    </row>
    <row r="902" spans="1:27" ht="26.5" customHeight="1" x14ac:dyDescent="0.55000000000000004">
      <c r="A902">
        <f t="shared" si="345"/>
        <v>904</v>
      </c>
      <c r="B902" s="228"/>
      <c r="C902" s="44"/>
      <c r="D902" t="s">
        <v>456</v>
      </c>
      <c r="E902">
        <v>24</v>
      </c>
      <c r="F902">
        <f t="shared" si="346"/>
        <v>765</v>
      </c>
      <c r="G902" s="1">
        <v>44921</v>
      </c>
      <c r="H902" s="272">
        <v>0</v>
      </c>
      <c r="I902" s="227">
        <f t="shared" si="402"/>
        <v>2592</v>
      </c>
      <c r="J902" s="119"/>
      <c r="K902" s="232">
        <f t="shared" si="390"/>
        <v>977</v>
      </c>
      <c r="L902" s="232">
        <f t="shared" si="391"/>
        <v>78</v>
      </c>
      <c r="M902" s="4"/>
      <c r="N902" s="232">
        <f t="shared" si="392"/>
        <v>3</v>
      </c>
      <c r="O902" s="273"/>
      <c r="P902" s="119"/>
      <c r="Q902" s="5"/>
      <c r="R902" s="248">
        <f t="shared" si="393"/>
        <v>352</v>
      </c>
      <c r="S902" s="218">
        <f t="shared" si="394"/>
        <v>591</v>
      </c>
      <c r="T902" s="233">
        <f t="shared" si="395"/>
        <v>18823</v>
      </c>
      <c r="U902" s="250">
        <f t="shared" si="396"/>
        <v>44921</v>
      </c>
      <c r="V902" s="4">
        <f t="shared" si="397"/>
        <v>0</v>
      </c>
      <c r="W902" s="26">
        <f t="shared" si="398"/>
        <v>2592</v>
      </c>
      <c r="X902" s="233">
        <f t="shared" si="399"/>
        <v>911</v>
      </c>
      <c r="Y902" s="4">
        <f t="shared" si="400"/>
        <v>0</v>
      </c>
      <c r="Z902" s="230">
        <f t="shared" si="401"/>
        <v>18823</v>
      </c>
    </row>
    <row r="903" spans="1:27" ht="26.5" customHeight="1" x14ac:dyDescent="0.55000000000000004">
      <c r="A903">
        <f t="shared" si="345"/>
        <v>905</v>
      </c>
      <c r="B903" s="228"/>
      <c r="C903" s="44"/>
      <c r="D903" t="s">
        <v>458</v>
      </c>
      <c r="E903">
        <v>24</v>
      </c>
      <c r="F903">
        <f t="shared" si="346"/>
        <v>765</v>
      </c>
      <c r="G903" s="1">
        <v>44922</v>
      </c>
      <c r="H903" s="272">
        <v>5</v>
      </c>
      <c r="I903" s="227">
        <f t="shared" si="402"/>
        <v>2597</v>
      </c>
      <c r="J903" s="119"/>
      <c r="K903" s="232">
        <f t="shared" si="390"/>
        <v>977</v>
      </c>
      <c r="L903" s="232">
        <f t="shared" si="391"/>
        <v>78</v>
      </c>
      <c r="M903" s="4"/>
      <c r="N903" s="232">
        <f t="shared" si="392"/>
        <v>3</v>
      </c>
      <c r="O903" s="273"/>
      <c r="P903" s="119"/>
      <c r="Q903" s="5"/>
      <c r="R903" s="248">
        <f t="shared" si="393"/>
        <v>352</v>
      </c>
      <c r="S903" s="218">
        <f t="shared" si="394"/>
        <v>591</v>
      </c>
      <c r="T903" s="233">
        <f t="shared" si="395"/>
        <v>18971</v>
      </c>
      <c r="U903" s="250">
        <f t="shared" si="396"/>
        <v>44922</v>
      </c>
      <c r="V903" s="4">
        <f t="shared" si="397"/>
        <v>5</v>
      </c>
      <c r="W903" s="26">
        <f t="shared" si="398"/>
        <v>2597</v>
      </c>
      <c r="X903" s="233">
        <f t="shared" si="399"/>
        <v>888</v>
      </c>
      <c r="Y903" s="4">
        <f t="shared" si="400"/>
        <v>0</v>
      </c>
      <c r="Z903" s="230">
        <f t="shared" si="401"/>
        <v>18971</v>
      </c>
    </row>
    <row r="904" spans="1:27" ht="26.5" customHeight="1" x14ac:dyDescent="0.55000000000000004">
      <c r="A904">
        <f t="shared" si="345"/>
        <v>906</v>
      </c>
      <c r="B904" s="228"/>
      <c r="C904" s="44"/>
      <c r="D904" t="s">
        <v>459</v>
      </c>
      <c r="E904">
        <v>24</v>
      </c>
      <c r="F904">
        <f t="shared" si="346"/>
        <v>766</v>
      </c>
      <c r="G904" s="1">
        <v>44923</v>
      </c>
      <c r="H904" s="272">
        <v>5</v>
      </c>
      <c r="I904" s="227">
        <f t="shared" si="402"/>
        <v>2602</v>
      </c>
      <c r="J904" s="119"/>
      <c r="K904" s="232">
        <f t="shared" ref="K904" si="403">+K902+J904</f>
        <v>977</v>
      </c>
      <c r="L904" s="232">
        <f t="shared" ref="L904" si="404">+L902+J904</f>
        <v>78</v>
      </c>
      <c r="M904" s="4"/>
      <c r="N904" s="232">
        <f t="shared" ref="N904" si="405">+N902+M904</f>
        <v>3</v>
      </c>
      <c r="O904" s="273"/>
      <c r="P904" s="119"/>
      <c r="Q904" s="5"/>
      <c r="R904" s="248">
        <f t="shared" ref="R904" si="406">+R902+Q904</f>
        <v>352</v>
      </c>
      <c r="S904" s="218">
        <f t="shared" ref="S904" si="407">+S902+Q904</f>
        <v>591</v>
      </c>
      <c r="T904" s="233">
        <f t="shared" ref="T904" si="408">+T902+O904-P904-Q904</f>
        <v>18823</v>
      </c>
      <c r="U904" s="250">
        <f t="shared" ref="U904" si="409">+G904</f>
        <v>44923</v>
      </c>
      <c r="V904" s="4">
        <f t="shared" ref="V904" si="410">+H904</f>
        <v>5</v>
      </c>
      <c r="W904" s="26">
        <f t="shared" ref="W904" si="411">+I904</f>
        <v>2602</v>
      </c>
      <c r="X904" s="233">
        <f t="shared" ref="X904" si="412">+X902+V904-J904</f>
        <v>916</v>
      </c>
      <c r="Y904" s="4">
        <f t="shared" ref="Y904" si="413">+O904</f>
        <v>0</v>
      </c>
      <c r="Z904" s="230">
        <f t="shared" ref="Z904" si="414">+Z902+Y904-P904-Q904</f>
        <v>18823</v>
      </c>
    </row>
    <row r="905" spans="1:27" ht="26.5" customHeight="1" x14ac:dyDescent="0.55000000000000004">
      <c r="A905">
        <f t="shared" si="345"/>
        <v>907</v>
      </c>
      <c r="B905" s="228"/>
      <c r="C905" s="44"/>
      <c r="D905" t="s">
        <v>460</v>
      </c>
      <c r="E905">
        <v>24</v>
      </c>
      <c r="F905">
        <f t="shared" si="346"/>
        <v>766</v>
      </c>
      <c r="G905" s="1">
        <v>44924</v>
      </c>
      <c r="H905" s="272">
        <v>10</v>
      </c>
      <c r="I905" s="227">
        <f t="shared" si="402"/>
        <v>2612</v>
      </c>
      <c r="J905" s="119"/>
      <c r="K905" s="232">
        <f t="shared" ref="K905" si="415">+K903+J905</f>
        <v>977</v>
      </c>
      <c r="L905" s="232">
        <f t="shared" ref="L905" si="416">+L903+J905</f>
        <v>78</v>
      </c>
      <c r="M905" s="4"/>
      <c r="N905" s="232">
        <f t="shared" ref="N905" si="417">+N903+M905</f>
        <v>3</v>
      </c>
      <c r="O905" s="273"/>
      <c r="P905" s="119"/>
      <c r="Q905" s="5"/>
      <c r="R905" s="248">
        <f t="shared" ref="R905" si="418">+R903+Q905</f>
        <v>352</v>
      </c>
      <c r="S905" s="218">
        <f t="shared" ref="S905" si="419">+S903+Q905</f>
        <v>591</v>
      </c>
      <c r="T905" s="233">
        <f t="shared" ref="T905" si="420">+T903+O905-P905-Q905</f>
        <v>18971</v>
      </c>
      <c r="U905" s="250">
        <f t="shared" ref="U905" si="421">+G905</f>
        <v>44924</v>
      </c>
      <c r="V905" s="4">
        <f t="shared" ref="V905" si="422">+H905</f>
        <v>10</v>
      </c>
      <c r="W905" s="26">
        <f t="shared" ref="W905" si="423">+I905</f>
        <v>2612</v>
      </c>
      <c r="X905" s="233">
        <f t="shared" ref="X905" si="424">+X903+V905-J905</f>
        <v>898</v>
      </c>
      <c r="Y905" s="4">
        <f t="shared" ref="Y905" si="425">+O905</f>
        <v>0</v>
      </c>
      <c r="Z905" s="230">
        <f t="shared" ref="Z905" si="426">+Z903+Y905-P905-Q905</f>
        <v>18971</v>
      </c>
    </row>
    <row r="906" spans="1:27" ht="26.5" customHeight="1" x14ac:dyDescent="0.55000000000000004">
      <c r="A906">
        <f t="shared" si="345"/>
        <v>908</v>
      </c>
      <c r="B906" s="228"/>
      <c r="C906" s="44"/>
      <c r="D906" t="s">
        <v>461</v>
      </c>
      <c r="E906">
        <v>24</v>
      </c>
      <c r="F906">
        <f t="shared" si="346"/>
        <v>767</v>
      </c>
      <c r="G906" s="1">
        <v>44925</v>
      </c>
      <c r="H906" s="272">
        <v>22</v>
      </c>
      <c r="I906" s="227">
        <f t="shared" si="402"/>
        <v>2634</v>
      </c>
      <c r="J906" s="119"/>
      <c r="K906" s="232">
        <f t="shared" ref="K906" si="427">+K904+J906</f>
        <v>977</v>
      </c>
      <c r="L906" s="232">
        <f t="shared" ref="L906" si="428">+L904+J906</f>
        <v>78</v>
      </c>
      <c r="M906" s="4"/>
      <c r="N906" s="232">
        <f t="shared" ref="N906" si="429">+N904+M906</f>
        <v>3</v>
      </c>
      <c r="O906" s="273"/>
      <c r="P906" s="119"/>
      <c r="Q906" s="5"/>
      <c r="R906" s="248">
        <f t="shared" ref="R906" si="430">+R904+Q906</f>
        <v>352</v>
      </c>
      <c r="S906" s="218">
        <f t="shared" ref="S906" si="431">+S904+Q906</f>
        <v>591</v>
      </c>
      <c r="T906" s="233">
        <f t="shared" ref="T906" si="432">+T904+O906-P906-Q906</f>
        <v>18823</v>
      </c>
      <c r="U906" s="250">
        <f t="shared" ref="U906" si="433">+G906</f>
        <v>44925</v>
      </c>
      <c r="V906" s="4">
        <f t="shared" ref="V906" si="434">+H906</f>
        <v>22</v>
      </c>
      <c r="W906" s="26">
        <f t="shared" ref="W906" si="435">+I906</f>
        <v>2634</v>
      </c>
      <c r="X906" s="233">
        <f t="shared" ref="X906" si="436">+X904+V906-J906</f>
        <v>938</v>
      </c>
      <c r="Y906" s="4">
        <f t="shared" ref="Y906" si="437">+O906</f>
        <v>0</v>
      </c>
      <c r="Z906" s="230">
        <f t="shared" ref="Z906" si="438">+Z904+Y906-P906-Q906</f>
        <v>18823</v>
      </c>
    </row>
    <row r="907" spans="1:27" ht="26.5" customHeight="1" x14ac:dyDescent="0.55000000000000004">
      <c r="A907">
        <f t="shared" si="345"/>
        <v>909</v>
      </c>
      <c r="B907" s="228"/>
      <c r="C907" s="44"/>
      <c r="D907" t="s">
        <v>462</v>
      </c>
      <c r="E907">
        <v>24</v>
      </c>
      <c r="F907">
        <f t="shared" si="346"/>
        <v>767</v>
      </c>
      <c r="G907" s="1">
        <v>44926</v>
      </c>
      <c r="H907" s="272">
        <v>0</v>
      </c>
      <c r="I907" s="227">
        <f t="shared" ref="I907" si="439">+I906+H907</f>
        <v>2634</v>
      </c>
      <c r="J907" s="119"/>
      <c r="K907" s="232">
        <f t="shared" ref="K907" si="440">+K905+J907</f>
        <v>977</v>
      </c>
      <c r="L907" s="232">
        <f t="shared" ref="L907" si="441">+L905+J907</f>
        <v>78</v>
      </c>
      <c r="M907" s="4"/>
      <c r="N907" s="232">
        <f t="shared" ref="N907" si="442">+N905+M907</f>
        <v>3</v>
      </c>
      <c r="O907" s="273"/>
      <c r="P907" s="119"/>
      <c r="Q907" s="5"/>
      <c r="R907" s="248">
        <f t="shared" ref="R907" si="443">+R905+Q907</f>
        <v>352</v>
      </c>
      <c r="S907" s="218">
        <f t="shared" ref="S907" si="444">+S905+Q907</f>
        <v>591</v>
      </c>
      <c r="T907" s="233">
        <f t="shared" ref="T907" si="445">+T905+O907-P907-Q907</f>
        <v>18971</v>
      </c>
      <c r="U907" s="250">
        <f t="shared" ref="U907" si="446">+G907</f>
        <v>44926</v>
      </c>
      <c r="V907" s="4">
        <f t="shared" ref="V907" si="447">+H907</f>
        <v>0</v>
      </c>
      <c r="W907" s="26">
        <f t="shared" ref="W907" si="448">+I907</f>
        <v>2634</v>
      </c>
      <c r="X907" s="233">
        <f t="shared" ref="X907" si="449">+X905+V907-J907</f>
        <v>898</v>
      </c>
      <c r="Y907" s="4">
        <f t="shared" ref="Y907" si="450">+O907</f>
        <v>0</v>
      </c>
      <c r="Z907" s="230">
        <f t="shared" ref="Z907" si="451">+Z905+Y907-P907-Q907</f>
        <v>18971</v>
      </c>
    </row>
    <row r="908" spans="1:27" ht="26.5" customHeight="1" x14ac:dyDescent="0.55000000000000004">
      <c r="A908">
        <f t="shared" si="345"/>
        <v>910</v>
      </c>
      <c r="B908" s="228"/>
      <c r="C908" s="44"/>
      <c r="D908" t="s">
        <v>463</v>
      </c>
      <c r="E908">
        <v>24</v>
      </c>
      <c r="F908">
        <f t="shared" si="346"/>
        <v>768</v>
      </c>
      <c r="G908" s="1">
        <v>44927</v>
      </c>
      <c r="H908" s="272">
        <v>24</v>
      </c>
      <c r="I908" s="227">
        <f t="shared" ref="I908" si="452">+I907+H908</f>
        <v>2658</v>
      </c>
      <c r="J908" s="119"/>
      <c r="K908" s="232">
        <f t="shared" ref="K908" si="453">+K906+J908</f>
        <v>977</v>
      </c>
      <c r="L908" s="232">
        <f t="shared" ref="L908" si="454">+L906+J908</f>
        <v>78</v>
      </c>
      <c r="M908" s="4"/>
      <c r="N908" s="232">
        <f t="shared" ref="N908" si="455">+N906+M908</f>
        <v>3</v>
      </c>
      <c r="O908" s="273"/>
      <c r="P908" s="119"/>
      <c r="Q908" s="5"/>
      <c r="R908" s="248">
        <f t="shared" ref="R908" si="456">+R906+Q908</f>
        <v>352</v>
      </c>
      <c r="S908" s="218">
        <f t="shared" ref="S908" si="457">+S906+Q908</f>
        <v>591</v>
      </c>
      <c r="T908" s="233">
        <f t="shared" ref="T908" si="458">+T906+O908-P908-Q908</f>
        <v>18823</v>
      </c>
      <c r="U908" s="250">
        <f t="shared" ref="U908" si="459">+G908</f>
        <v>44927</v>
      </c>
      <c r="V908" s="4">
        <f t="shared" ref="V908" si="460">+H908</f>
        <v>24</v>
      </c>
      <c r="W908" s="26">
        <f t="shared" ref="W908" si="461">+I908</f>
        <v>2658</v>
      </c>
      <c r="X908" s="233">
        <f t="shared" ref="X908" si="462">+X906+V908-J908</f>
        <v>962</v>
      </c>
      <c r="Y908" s="4">
        <f t="shared" ref="Y908" si="463">+O908</f>
        <v>0</v>
      </c>
      <c r="Z908" s="230">
        <f t="shared" ref="Z908" si="464">+Z906+Y908-P908-Q908</f>
        <v>18823</v>
      </c>
      <c r="AA908" s="34" t="s">
        <v>986</v>
      </c>
    </row>
    <row r="909" spans="1:27" ht="26.5" customHeight="1" x14ac:dyDescent="0.55000000000000004">
      <c r="A909">
        <f t="shared" si="345"/>
        <v>911</v>
      </c>
      <c r="B909" s="228"/>
      <c r="C909" s="44"/>
      <c r="D909" t="s">
        <v>464</v>
      </c>
      <c r="E909">
        <v>24</v>
      </c>
      <c r="F909">
        <f t="shared" si="346"/>
        <v>768</v>
      </c>
      <c r="G909" s="1">
        <v>44928</v>
      </c>
      <c r="H909" s="272">
        <f>26+3</f>
        <v>29</v>
      </c>
      <c r="I909" s="227">
        <f t="shared" ref="I909" si="465">+I908+H909</f>
        <v>2687</v>
      </c>
      <c r="J909" s="119"/>
      <c r="K909" s="232">
        <f t="shared" ref="K909" si="466">+K907+J909</f>
        <v>977</v>
      </c>
      <c r="L909" s="232">
        <f t="shared" ref="L909" si="467">+L907+J909</f>
        <v>78</v>
      </c>
      <c r="M909" s="4"/>
      <c r="N909" s="232">
        <f t="shared" ref="N909" si="468">+N907+M909</f>
        <v>3</v>
      </c>
      <c r="O909" s="273"/>
      <c r="P909" s="119"/>
      <c r="Q909" s="5"/>
      <c r="R909" s="248">
        <f t="shared" ref="R909" si="469">+R907+Q909</f>
        <v>352</v>
      </c>
      <c r="S909" s="218">
        <f t="shared" ref="S909" si="470">+S907+Q909</f>
        <v>591</v>
      </c>
      <c r="T909" s="233">
        <f t="shared" ref="T909" si="471">+T907+O909-P909-Q909</f>
        <v>18971</v>
      </c>
      <c r="U909" s="250">
        <f t="shared" ref="U909" si="472">+G909</f>
        <v>44928</v>
      </c>
      <c r="V909" s="4">
        <f t="shared" ref="V909" si="473">+H909</f>
        <v>29</v>
      </c>
      <c r="W909" s="26">
        <f t="shared" ref="W909" si="474">+I909</f>
        <v>2687</v>
      </c>
      <c r="X909" s="233">
        <f t="shared" ref="X909" si="475">+X907+V909-J909</f>
        <v>927</v>
      </c>
      <c r="Y909" s="4">
        <f t="shared" ref="Y909" si="476">+O909</f>
        <v>0</v>
      </c>
      <c r="Z909" s="230">
        <f t="shared" ref="Z909" si="477">+Z907+Y909-P909-Q909</f>
        <v>18971</v>
      </c>
      <c r="AA909" s="34" t="s">
        <v>986</v>
      </c>
    </row>
    <row r="910" spans="1:27" ht="26" customHeight="1" x14ac:dyDescent="0.55000000000000004">
      <c r="B910" s="228"/>
      <c r="C910" s="44"/>
      <c r="G910" s="1"/>
      <c r="H910" s="272"/>
      <c r="I910" s="227"/>
      <c r="J910" s="119"/>
      <c r="K910" s="232"/>
      <c r="L910" s="232"/>
      <c r="M910" s="4"/>
      <c r="N910" s="232"/>
      <c r="O910" s="273"/>
      <c r="P910" s="119"/>
      <c r="Q910" s="5"/>
      <c r="R910" s="248"/>
      <c r="S910" s="218"/>
      <c r="T910" s="233"/>
      <c r="U910" s="250"/>
      <c r="V910" s="4"/>
      <c r="W910" s="26"/>
      <c r="X910" s="233"/>
      <c r="Y910" s="4"/>
      <c r="Z910" s="230"/>
    </row>
    <row r="911" spans="1:27" ht="26" customHeight="1" x14ac:dyDescent="0.55000000000000004">
      <c r="B911" s="228"/>
      <c r="C911" s="44"/>
      <c r="G911" s="1"/>
      <c r="H911" s="272"/>
      <c r="I911" s="227"/>
      <c r="J911" s="119"/>
      <c r="K911" s="232"/>
      <c r="L911" s="232"/>
      <c r="M911" s="4"/>
      <c r="N911" s="232"/>
      <c r="O911" s="273"/>
      <c r="P911" s="119"/>
      <c r="Q911" s="5"/>
      <c r="R911" s="248"/>
      <c r="S911" s="218"/>
      <c r="T911" s="233"/>
      <c r="U911" s="250"/>
      <c r="V911" s="4"/>
      <c r="W911" s="26"/>
      <c r="X911" s="233"/>
      <c r="Y911" s="4"/>
      <c r="Z911" s="230"/>
    </row>
    <row r="912" spans="1:27" ht="26" customHeight="1" x14ac:dyDescent="0.55000000000000004">
      <c r="B912" s="228"/>
      <c r="C912" s="44"/>
      <c r="G912" s="1"/>
      <c r="H912" s="272"/>
      <c r="I912" s="227"/>
      <c r="J912" s="119"/>
      <c r="K912" s="232"/>
      <c r="L912" s="232"/>
      <c r="M912" s="4"/>
      <c r="N912" s="232"/>
      <c r="O912" s="273"/>
      <c r="P912" s="119"/>
      <c r="Q912" s="5"/>
      <c r="R912" s="248"/>
      <c r="S912" s="218"/>
      <c r="T912" s="233"/>
      <c r="U912" s="250"/>
      <c r="V912" s="4"/>
      <c r="W912" s="26"/>
      <c r="X912" s="233"/>
      <c r="Y912" s="4"/>
      <c r="Z912" s="230"/>
    </row>
    <row r="913" spans="2:26" ht="24" customHeight="1" x14ac:dyDescent="0.55000000000000004">
      <c r="B913" s="228"/>
      <c r="C913" s="44"/>
      <c r="G913" s="1"/>
      <c r="H913" s="119"/>
      <c r="I913" s="227"/>
      <c r="J913" s="119"/>
      <c r="K913" s="232"/>
      <c r="L913" s="271"/>
      <c r="M913" s="4"/>
      <c r="N913" s="232"/>
      <c r="O913" s="119"/>
      <c r="P913" s="119"/>
      <c r="Q913" s="5"/>
      <c r="R913" s="248"/>
      <c r="S913" s="218"/>
      <c r="T913" s="233"/>
      <c r="U913" s="250"/>
      <c r="V913" s="4"/>
      <c r="W913" s="26"/>
      <c r="X913" s="233"/>
      <c r="Y913" s="4"/>
      <c r="Z913" s="230"/>
    </row>
    <row r="914" spans="2:26" ht="24" customHeight="1" x14ac:dyDescent="0.55000000000000004">
      <c r="B914" s="228"/>
      <c r="C914" s="44"/>
      <c r="G914" s="1"/>
      <c r="H914" s="119"/>
      <c r="I914" s="227"/>
      <c r="J914" s="119"/>
      <c r="K914" s="232"/>
      <c r="L914" s="271"/>
      <c r="M914" s="4"/>
      <c r="N914" s="232"/>
      <c r="O914" s="119"/>
      <c r="P914" s="119"/>
      <c r="Q914" s="5"/>
      <c r="R914" s="248"/>
      <c r="S914" s="218"/>
      <c r="T914" s="233"/>
      <c r="U914" s="250"/>
      <c r="V914" s="4"/>
      <c r="W914" s="26"/>
      <c r="X914" s="233"/>
      <c r="Y914" s="4"/>
      <c r="Z914" s="230"/>
    </row>
    <row r="915" spans="2:26" x14ac:dyDescent="0.55000000000000004">
      <c r="B915" s="228"/>
      <c r="C915" s="44"/>
      <c r="G915" s="1"/>
      <c r="H915" s="44"/>
      <c r="J915" s="44"/>
      <c r="K915" s="256"/>
      <c r="L915" s="256"/>
      <c r="N915" s="256"/>
      <c r="O915" s="44"/>
      <c r="Q915" s="34"/>
      <c r="R915" s="257"/>
      <c r="S915" s="34"/>
      <c r="T915" s="44"/>
      <c r="U915" s="1"/>
    </row>
    <row r="916" spans="2: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6" t="s">
        <v>2</v>
      </c>
      <c r="C4" s="356"/>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6" t="s">
        <v>38</v>
      </c>
      <c r="CI4" s="356"/>
      <c r="CJ4" s="356"/>
      <c r="CK4" s="356"/>
      <c r="CL4" s="356"/>
    </row>
    <row r="5" spans="2:90" x14ac:dyDescent="0.55000000000000004">
      <c r="B5" t="s">
        <v>3</v>
      </c>
      <c r="C5" t="s">
        <v>1</v>
      </c>
      <c r="D5" s="356" t="s">
        <v>4</v>
      </c>
      <c r="E5" s="356"/>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2023-01-05T01:29:26Z</dcterms:modified>
</cp:coreProperties>
</file>