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F:\親唐人\"/>
    </mc:Choice>
  </mc:AlternateContent>
  <xr:revisionPtr revIDLastSave="0" documentId="13_ncr:1_{D4E4E19B-17C7-4CD4-97CA-01A9E2B2A640}" xr6:coauthVersionLast="47" xr6:coauthVersionMax="47" xr10:uidLastSave="{00000000-0000-0000-0000-000000000000}"/>
  <bookViews>
    <workbookView xWindow="-110" yWindow="-110" windowWidth="19420" windowHeight="9800" tabRatio="735"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103" i="2" l="1"/>
  <c r="Z1102" i="5"/>
  <c r="BE1102" i="5" s="1"/>
  <c r="BJ1102" i="5" s="1"/>
  <c r="BN1102" i="5" s="1"/>
  <c r="Y1102" i="5"/>
  <c r="CU1102" i="5"/>
  <c r="CT1102" i="5"/>
  <c r="CS1102" i="5"/>
  <c r="CR1102" i="5"/>
  <c r="CQ1102" i="5"/>
  <c r="CP1102" i="5"/>
  <c r="CO1102" i="5"/>
  <c r="CN1102" i="5"/>
  <c r="CM1102" i="5"/>
  <c r="CL1102" i="5"/>
  <c r="CK1102" i="5"/>
  <c r="CJ1102" i="5"/>
  <c r="CI1102" i="5"/>
  <c r="CH1102" i="5"/>
  <c r="CG1102" i="5"/>
  <c r="CF1102" i="5"/>
  <c r="CE1102" i="5"/>
  <c r="CD1102" i="5"/>
  <c r="CC1102" i="5"/>
  <c r="CB1102" i="5"/>
  <c r="CA1102" i="5"/>
  <c r="BZ1102" i="5"/>
  <c r="BY1102" i="5"/>
  <c r="BX1102" i="5"/>
  <c r="BV1102" i="5"/>
  <c r="BW1102" i="5" s="1"/>
  <c r="BT1102" i="5"/>
  <c r="BS1102" i="5"/>
  <c r="BR1102" i="5"/>
  <c r="BQ1102" i="5"/>
  <c r="BM1102" i="5"/>
  <c r="BK1102" i="5" s="1"/>
  <c r="BL1102" i="5"/>
  <c r="BP1102" i="5" s="1"/>
  <c r="BH1102" i="5"/>
  <c r="BF1102" i="5"/>
  <c r="BD1102" i="5"/>
  <c r="BC1102" i="5"/>
  <c r="BA1102" i="5"/>
  <c r="AZ1102" i="5"/>
  <c r="AX1102" i="5"/>
  <c r="AW1102" i="5"/>
  <c r="AU1102" i="5"/>
  <c r="AC1102" i="5"/>
  <c r="AA1102" i="5"/>
  <c r="AB1102" i="5"/>
  <c r="AS1102" i="5"/>
  <c r="AQ1102" i="5"/>
  <c r="AO1102" i="5"/>
  <c r="AM1102" i="5"/>
  <c r="AK1102" i="5"/>
  <c r="AI1102" i="5"/>
  <c r="AG1102" i="5"/>
  <c r="AD1102" i="5"/>
  <c r="AE1102" i="5" s="1"/>
  <c r="C1102" i="5"/>
  <c r="D1102" i="5" s="1"/>
  <c r="AK865" i="7"/>
  <c r="AJ865" i="7"/>
  <c r="AH865" i="7"/>
  <c r="J865" i="7"/>
  <c r="B865" i="7" s="1"/>
  <c r="AL865" i="7" s="1"/>
  <c r="AI865" i="7" s="1"/>
  <c r="Y907" i="6"/>
  <c r="Z907" i="6" s="1"/>
  <c r="V907" i="6"/>
  <c r="X907" i="6" s="1"/>
  <c r="U907" i="6"/>
  <c r="T907" i="6"/>
  <c r="S907" i="6"/>
  <c r="R907" i="6"/>
  <c r="N907" i="6"/>
  <c r="L907" i="6"/>
  <c r="K907" i="6"/>
  <c r="F907" i="6"/>
  <c r="A907" i="6"/>
  <c r="AF1102" i="2"/>
  <c r="AF1103" i="2"/>
  <c r="W1103" i="2"/>
  <c r="X1103" i="2"/>
  <c r="Z1103" i="2"/>
  <c r="AA1103" i="2"/>
  <c r="AB1103" i="2"/>
  <c r="AE1103" i="2"/>
  <c r="P1103" i="2"/>
  <c r="O1103" i="2"/>
  <c r="M1103" i="2"/>
  <c r="K1103" i="2"/>
  <c r="H1103" i="2"/>
  <c r="Y1103" i="2" s="1"/>
  <c r="Z1101" i="5"/>
  <c r="CN1101" i="5" s="1"/>
  <c r="Y1101" i="5"/>
  <c r="CU1101" i="5"/>
  <c r="CT1101" i="5"/>
  <c r="CS1101" i="5"/>
  <c r="CR1101" i="5"/>
  <c r="CQ1101" i="5"/>
  <c r="CO1101" i="5"/>
  <c r="CM1101" i="5"/>
  <c r="CL1101" i="5"/>
  <c r="CK1101" i="5"/>
  <c r="CJ1101" i="5"/>
  <c r="CI1101" i="5"/>
  <c r="CH1101" i="5"/>
  <c r="CG1101" i="5"/>
  <c r="CF1101" i="5"/>
  <c r="CE1101" i="5"/>
  <c r="CD1101" i="5"/>
  <c r="CC1101" i="5"/>
  <c r="CB1101" i="5"/>
  <c r="CA1101" i="5"/>
  <c r="BZ1101" i="5"/>
  <c r="BY1101" i="5"/>
  <c r="BX1101" i="5"/>
  <c r="BV1101" i="5"/>
  <c r="BW1101" i="5" s="1"/>
  <c r="BT1101" i="5"/>
  <c r="BS1101" i="5"/>
  <c r="BR1101" i="5"/>
  <c r="BQ1101" i="5"/>
  <c r="BM1101" i="5"/>
  <c r="BK1101" i="5" s="1"/>
  <c r="BL1101" i="5"/>
  <c r="BP1101" i="5" s="1"/>
  <c r="BH1101" i="5"/>
  <c r="BF1101" i="5"/>
  <c r="BD1101" i="5"/>
  <c r="BC1101" i="5"/>
  <c r="BA1101" i="5"/>
  <c r="AZ1101" i="5"/>
  <c r="AX1101" i="5"/>
  <c r="AW1101" i="5"/>
  <c r="AC1101" i="5"/>
  <c r="AA1101" i="5"/>
  <c r="AB1101" i="5"/>
  <c r="AU1101" i="5"/>
  <c r="AS1101" i="5"/>
  <c r="AQ1101" i="5"/>
  <c r="AO1101" i="5"/>
  <c r="AM1101" i="5"/>
  <c r="AK1101" i="5"/>
  <c r="AI1101" i="5"/>
  <c r="AG1101" i="5"/>
  <c r="AD1101" i="5"/>
  <c r="AE1101" i="5" s="1"/>
  <c r="C1101" i="5"/>
  <c r="D1101" i="5" s="1"/>
  <c r="AK864" i="7"/>
  <c r="AJ864" i="7"/>
  <c r="AH864" i="7"/>
  <c r="J864" i="7"/>
  <c r="B864" i="7" s="1"/>
  <c r="AL864" i="7" s="1"/>
  <c r="AI864" i="7" s="1"/>
  <c r="Y906" i="6"/>
  <c r="V906" i="6"/>
  <c r="U906" i="6"/>
  <c r="AF1101" i="2"/>
  <c r="W1102" i="2"/>
  <c r="X1102" i="2"/>
  <c r="Z1102" i="2"/>
  <c r="AA1102" i="2"/>
  <c r="AE1102" i="2"/>
  <c r="P1102" i="2"/>
  <c r="Z1100" i="5"/>
  <c r="CN1100" i="5" s="1"/>
  <c r="CR1100" i="5"/>
  <c r="CL1100" i="5"/>
  <c r="CI1100" i="5"/>
  <c r="CF1100" i="5"/>
  <c r="CE1100" i="5"/>
  <c r="CD1100" i="5"/>
  <c r="CC1100" i="5"/>
  <c r="CB1100" i="5"/>
  <c r="CA1100" i="5"/>
  <c r="BZ1100" i="5"/>
  <c r="BY1100" i="5"/>
  <c r="BX1100" i="5"/>
  <c r="BV1100" i="5"/>
  <c r="BT1100" i="5"/>
  <c r="BS1100" i="5"/>
  <c r="BR1100" i="5"/>
  <c r="BQ1100" i="5"/>
  <c r="BM1100" i="5"/>
  <c r="BK1100" i="5" s="1"/>
  <c r="BL1100" i="5"/>
  <c r="BH1100" i="5"/>
  <c r="BF1100" i="5"/>
  <c r="AX1100" i="5"/>
  <c r="AB1100" i="5"/>
  <c r="AC1100" i="5"/>
  <c r="AA1100" i="5"/>
  <c r="AU1100" i="5"/>
  <c r="CT1100" i="5" s="1"/>
  <c r="AS1100" i="5"/>
  <c r="CU1100" i="5" s="1"/>
  <c r="AQ1100" i="5"/>
  <c r="CS1100" i="5" s="1"/>
  <c r="AO1100" i="5"/>
  <c r="AM1100" i="5"/>
  <c r="AK1100" i="5"/>
  <c r="AI1100" i="5"/>
  <c r="CQ1100" i="5" s="1"/>
  <c r="AG1100" i="5"/>
  <c r="CK1100" i="5" s="1"/>
  <c r="AD1100" i="5"/>
  <c r="CO1100" i="5" s="1"/>
  <c r="AK863" i="7"/>
  <c r="AJ863" i="7"/>
  <c r="AH863" i="7"/>
  <c r="J863" i="7"/>
  <c r="B863" i="7" s="1"/>
  <c r="AL863" i="7" s="1"/>
  <c r="Y905" i="6"/>
  <c r="V905" i="6"/>
  <c r="U905" i="6"/>
  <c r="W1101" i="2"/>
  <c r="X1101" i="2"/>
  <c r="Z1101" i="2"/>
  <c r="AA1101" i="2"/>
  <c r="AE1101" i="2"/>
  <c r="P1101" i="2"/>
  <c r="BI1102" i="5" l="1"/>
  <c r="BG1102" i="5" s="1"/>
  <c r="BO1102" i="5"/>
  <c r="CP1101" i="5"/>
  <c r="BE1101" i="5"/>
  <c r="BJ1101" i="5" s="1"/>
  <c r="BN1101" i="5" s="1"/>
  <c r="BI1101" i="5"/>
  <c r="BG1101" i="5" s="1"/>
  <c r="BO1101" i="5"/>
  <c r="CM1100" i="5"/>
  <c r="CG1100" i="5"/>
  <c r="CH1100" i="5"/>
  <c r="CJ1100" i="5"/>
  <c r="AI863" i="7"/>
  <c r="CP1100" i="5"/>
  <c r="BE1100" i="5"/>
  <c r="BJ1100" i="5" s="1"/>
  <c r="BN1100" i="5" s="1"/>
  <c r="Y904" i="6"/>
  <c r="V904" i="6"/>
  <c r="U904" i="6"/>
  <c r="AK862" i="7"/>
  <c r="AJ862" i="7"/>
  <c r="AH862" i="7"/>
  <c r="J862" i="7"/>
  <c r="B862" i="7" s="1"/>
  <c r="AL862" i="7" s="1"/>
  <c r="AX1099" i="5"/>
  <c r="CR1099" i="5"/>
  <c r="CM1099" i="5"/>
  <c r="CL1099" i="5"/>
  <c r="CK1099" i="5"/>
  <c r="CJ1099" i="5"/>
  <c r="CI1099" i="5"/>
  <c r="CF1099" i="5"/>
  <c r="CE1099" i="5"/>
  <c r="CD1099" i="5"/>
  <c r="CC1099" i="5"/>
  <c r="CB1099" i="5"/>
  <c r="CA1099" i="5"/>
  <c r="BZ1099" i="5"/>
  <c r="BY1099" i="5"/>
  <c r="BX1099" i="5"/>
  <c r="BT1099" i="5"/>
  <c r="BS1099" i="5"/>
  <c r="BR1099" i="5"/>
  <c r="BQ1099" i="5"/>
  <c r="BM1099" i="5"/>
  <c r="BK1099" i="5" s="1"/>
  <c r="BL1099" i="5"/>
  <c r="BH1099" i="5"/>
  <c r="BF1099" i="5"/>
  <c r="W1100" i="2"/>
  <c r="X1100" i="2"/>
  <c r="Z1100" i="2"/>
  <c r="AA1100" i="2"/>
  <c r="AE1100" i="2"/>
  <c r="AF1100" i="2"/>
  <c r="P1100" i="2"/>
  <c r="AC1099" i="5"/>
  <c r="AB1099" i="5"/>
  <c r="AU1099" i="5"/>
  <c r="CH1099" i="5" s="1"/>
  <c r="AS1099" i="5"/>
  <c r="CU1099" i="5" s="1"/>
  <c r="AQ1099" i="5"/>
  <c r="CG1099" i="5" s="1"/>
  <c r="AO1099" i="5"/>
  <c r="AM1099" i="5"/>
  <c r="AK1099" i="5"/>
  <c r="AI1099" i="5"/>
  <c r="CQ1099" i="5" s="1"/>
  <c r="AG1099" i="5"/>
  <c r="AD1099" i="5"/>
  <c r="CO1099" i="5" s="1"/>
  <c r="Z1099" i="5"/>
  <c r="CP1099" i="5" s="1"/>
  <c r="AA1099" i="5"/>
  <c r="AF1099" i="2"/>
  <c r="AE1099" i="2"/>
  <c r="AA1099" i="2"/>
  <c r="Z1099" i="2"/>
  <c r="X1099" i="2"/>
  <c r="W1099" i="2"/>
  <c r="P1099" i="2"/>
  <c r="Z1098" i="5"/>
  <c r="BE1098" i="5" s="1"/>
  <c r="BJ1098" i="5" s="1"/>
  <c r="BN1098" i="5" s="1"/>
  <c r="CR1098" i="5"/>
  <c r="CL1098" i="5"/>
  <c r="CI1098" i="5"/>
  <c r="CF1098" i="5"/>
  <c r="CE1098" i="5"/>
  <c r="CD1098" i="5"/>
  <c r="CC1098" i="5"/>
  <c r="CB1098" i="5"/>
  <c r="CA1098" i="5"/>
  <c r="BZ1098" i="5"/>
  <c r="BY1098" i="5"/>
  <c r="BX1098" i="5"/>
  <c r="BT1098" i="5"/>
  <c r="BS1098" i="5"/>
  <c r="BR1098" i="5"/>
  <c r="BQ1098" i="5"/>
  <c r="BM1098" i="5"/>
  <c r="BL1098" i="5"/>
  <c r="BH1098" i="5"/>
  <c r="BF1098" i="5"/>
  <c r="AX1098" i="5"/>
  <c r="AC1098" i="5"/>
  <c r="AB1098" i="5"/>
  <c r="AA1098" i="5"/>
  <c r="AU1098" i="5"/>
  <c r="CT1098" i="5" s="1"/>
  <c r="AS1098" i="5"/>
  <c r="CU1098" i="5" s="1"/>
  <c r="AQ1098" i="5"/>
  <c r="CG1098" i="5" s="1"/>
  <c r="AO1098" i="5"/>
  <c r="AM1098" i="5"/>
  <c r="AK1098" i="5"/>
  <c r="AI1098" i="5"/>
  <c r="CM1098" i="5" s="1"/>
  <c r="AG1098" i="5"/>
  <c r="CK1098" i="5" s="1"/>
  <c r="AD1098" i="5"/>
  <c r="AK861" i="7"/>
  <c r="AJ861" i="7"/>
  <c r="AH861" i="7"/>
  <c r="J861" i="7"/>
  <c r="B861" i="7" s="1"/>
  <c r="AL861" i="7" s="1"/>
  <c r="Y903" i="6"/>
  <c r="V903" i="6"/>
  <c r="U903" i="6"/>
  <c r="CR1097" i="5"/>
  <c r="CL1097" i="5"/>
  <c r="CI1097" i="5"/>
  <c r="CF1097" i="5"/>
  <c r="CE1097" i="5"/>
  <c r="CD1097" i="5"/>
  <c r="CC1097" i="5"/>
  <c r="CB1097" i="5"/>
  <c r="CA1097" i="5"/>
  <c r="BZ1097" i="5"/>
  <c r="BY1097" i="5"/>
  <c r="BX1097" i="5"/>
  <c r="BT1097" i="5"/>
  <c r="BS1097" i="5"/>
  <c r="BR1097" i="5"/>
  <c r="BQ1097" i="5"/>
  <c r="BM1097" i="5"/>
  <c r="BL1097" i="5"/>
  <c r="BH1097" i="5"/>
  <c r="BF1097" i="5"/>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Y902" i="6"/>
  <c r="V902" i="6"/>
  <c r="U902" i="6"/>
  <c r="AF1097" i="2"/>
  <c r="AE1097" i="2"/>
  <c r="AA1097" i="2"/>
  <c r="Z1097" i="2"/>
  <c r="X1097" i="2"/>
  <c r="W1097" i="2"/>
  <c r="P1097" i="2"/>
  <c r="CH1098" i="5" l="1"/>
  <c r="BE1099" i="5"/>
  <c r="BJ1099" i="5" s="1"/>
  <c r="BN1099" i="5" s="1"/>
  <c r="CT1099" i="5"/>
  <c r="CN1098" i="5"/>
  <c r="CP1098" i="5"/>
  <c r="CN1099" i="5"/>
  <c r="BK1098" i="5"/>
  <c r="CS1099" i="5"/>
  <c r="BK1097" i="5"/>
  <c r="BV1099" i="5"/>
  <c r="CS1098" i="5"/>
  <c r="AI862" i="7"/>
  <c r="AI861" i="7"/>
  <c r="AI860" i="7"/>
  <c r="BE1097" i="5"/>
  <c r="BJ1097" i="5" s="1"/>
  <c r="BN1097" i="5" s="1"/>
  <c r="CO1098" i="5"/>
  <c r="CQ1098" i="5"/>
  <c r="CJ1097" i="5"/>
  <c r="CJ1098" i="5"/>
  <c r="BV1098" i="5"/>
  <c r="CS1097" i="5"/>
  <c r="CT1097" i="5"/>
  <c r="BV1097" i="5"/>
  <c r="CM1097" i="5"/>
  <c r="CN1097" i="5"/>
  <c r="Z1096" i="5"/>
  <c r="CP1096" i="5" s="1"/>
  <c r="AX1096" i="5"/>
  <c r="CR1096" i="5"/>
  <c r="CL1096" i="5"/>
  <c r="CI1096" i="5"/>
  <c r="CF1096" i="5"/>
  <c r="CE1096" i="5"/>
  <c r="CD1096" i="5"/>
  <c r="CC1096" i="5"/>
  <c r="CB1096" i="5"/>
  <c r="CA1096" i="5"/>
  <c r="BZ1096" i="5"/>
  <c r="BY1096" i="5"/>
  <c r="BX1096" i="5"/>
  <c r="BT1096" i="5"/>
  <c r="BS1096" i="5"/>
  <c r="BR1096" i="5"/>
  <c r="BQ1096" i="5"/>
  <c r="BM1096" i="5"/>
  <c r="BL1096" i="5"/>
  <c r="BH1096" i="5"/>
  <c r="BF1096" i="5"/>
  <c r="BE1096" i="5"/>
  <c r="BJ1096" i="5" s="1"/>
  <c r="BN1096" i="5" s="1"/>
  <c r="AC1096" i="5"/>
  <c r="AA1096" i="5"/>
  <c r="AB1096" i="5"/>
  <c r="AU1096" i="5"/>
  <c r="CH1096" i="5" s="1"/>
  <c r="AS1096" i="5"/>
  <c r="CU1096" i="5" s="1"/>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Y900" i="6"/>
  <c r="V900" i="6"/>
  <c r="U900" i="6"/>
  <c r="AF1095" i="2"/>
  <c r="AE1095" i="2"/>
  <c r="AA1095" i="2"/>
  <c r="Z1095" i="2"/>
  <c r="X1095" i="2"/>
  <c r="W1095" i="2"/>
  <c r="Y899" i="6"/>
  <c r="V899" i="6"/>
  <c r="U899" i="6"/>
  <c r="Z1094" i="5"/>
  <c r="CP1094" i="5" s="1"/>
  <c r="CR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CS1096" i="5" l="1"/>
  <c r="CN1094" i="5"/>
  <c r="AI858" i="7"/>
  <c r="BK1095" i="5"/>
  <c r="BK1096" i="5"/>
  <c r="CN1096" i="5"/>
  <c r="CT1096" i="5"/>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l="1"/>
  <c r="CS1093" i="5"/>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2" i="7" l="1"/>
  <c r="AI850" i="7"/>
  <c r="BE1091" i="5"/>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AI848" i="7" l="1"/>
  <c r="CM1084" i="5"/>
  <c r="AI1107" i="5"/>
  <c r="CS1084" i="5"/>
  <c r="AR1107" i="5"/>
  <c r="CJ1084" i="5"/>
  <c r="AE1107" i="5"/>
  <c r="CT1084" i="5"/>
  <c r="AT1107"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l="1"/>
  <c r="CM1082" i="5"/>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19" i="5" l="1"/>
  <c r="AN1119" i="5"/>
  <c r="CG1072" i="5"/>
  <c r="AT1119" i="5"/>
  <c r="CT1072" i="5"/>
  <c r="AV1119"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8" i="5" s="1"/>
  <c r="AM1042" i="5"/>
  <c r="AK1042" i="5"/>
  <c r="AN1118"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8" i="5"/>
  <c r="CH1042" i="5"/>
  <c r="AV1118" i="5"/>
  <c r="CJ1042" i="5"/>
  <c r="AH1118" i="5"/>
  <c r="CG1042" i="5"/>
  <c r="AT1118"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7" i="5"/>
  <c r="AG1108"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7" i="5" l="1"/>
  <c r="CO1011" i="5"/>
  <c r="AH1117" i="5"/>
  <c r="CQ1011" i="5"/>
  <c r="AJ1117" i="5"/>
  <c r="AN1117" i="5"/>
  <c r="CH1011" i="5"/>
  <c r="AV1117" i="5"/>
  <c r="CG1011" i="5"/>
  <c r="AT1117"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6" i="5" l="1"/>
  <c r="AP1116" i="5"/>
  <c r="CS981" i="5"/>
  <c r="AT1116" i="5"/>
  <c r="CO981" i="5"/>
  <c r="AH1116" i="5"/>
  <c r="CT981" i="5"/>
  <c r="AV1116" i="5"/>
  <c r="CM981" i="5"/>
  <c r="AJ111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5" i="5" l="1"/>
  <c r="AP1115" i="5"/>
  <c r="AH1115" i="5"/>
  <c r="CG950" i="5"/>
  <c r="AT1115" i="5"/>
  <c r="CH950" i="5"/>
  <c r="AV1115" i="5"/>
  <c r="CM950" i="5"/>
  <c r="AJ111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4" i="5" l="1"/>
  <c r="AT1114" i="5"/>
  <c r="AV1114" i="5"/>
  <c r="AP1114" i="5"/>
  <c r="AJ1114" i="5"/>
  <c r="AN111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13" i="5"/>
  <c r="BE919" i="5"/>
  <c r="BJ919" i="5" s="1"/>
  <c r="BN919" i="5" s="1"/>
  <c r="BE921" i="5"/>
  <c r="BJ921" i="5" s="1"/>
  <c r="BN921" i="5" s="1"/>
  <c r="BK920" i="5"/>
  <c r="CG920" i="5"/>
  <c r="AP111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0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1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13" i="5" l="1"/>
  <c r="CQ889" i="5"/>
  <c r="AJ1113" i="5"/>
  <c r="AT1113" i="5"/>
  <c r="CK889" i="5"/>
  <c r="CS889" i="5"/>
  <c r="AU1107" i="5"/>
  <c r="CJ889" i="5"/>
  <c r="AH111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12" i="5" l="1"/>
  <c r="AN111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12" i="5" l="1"/>
  <c r="AT1112" i="5"/>
  <c r="AV1112" i="5"/>
  <c r="CK858" i="5"/>
  <c r="BV858" i="5"/>
  <c r="AH111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1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8" i="5"/>
  <c r="AE839" i="2"/>
  <c r="AA839" i="2"/>
  <c r="Z839" i="2"/>
  <c r="X839" i="2"/>
  <c r="W839" i="2"/>
  <c r="P839" i="2"/>
  <c r="O872" i="7"/>
  <c r="G87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1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11" i="5" l="1"/>
  <c r="AJ1111" i="5"/>
  <c r="AT1111" i="5"/>
  <c r="AV1109" i="5"/>
  <c r="AV1111" i="5"/>
  <c r="CK828" i="5"/>
  <c r="AJ110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1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10" i="5" l="1"/>
  <c r="AT1110" i="5"/>
  <c r="AJ1110" i="5"/>
  <c r="AP1110" i="5"/>
  <c r="AH1110" i="5"/>
  <c r="AV1110" i="5"/>
  <c r="CK797" i="5"/>
  <c r="AJ1108" i="5"/>
  <c r="AV110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904" i="6" s="1"/>
  <c r="F90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F903" i="6" s="1"/>
  <c r="F90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AW1098" i="5" s="1"/>
  <c r="AW1099" i="5" s="1"/>
  <c r="AW110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9" i="5"/>
  <c r="AS581" i="5"/>
  <c r="CU581" i="5" s="1"/>
  <c r="AG581" i="5"/>
  <c r="CK581" i="5" s="1"/>
  <c r="X87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7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7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Y1098" i="5" s="1"/>
  <c r="Y1099" i="5" s="1"/>
  <c r="Y110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7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11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BW109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BW109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7" i="5"/>
  <c r="CL378" i="5" l="1"/>
  <c r="CI378" i="5"/>
  <c r="CE378" i="5"/>
  <c r="CD378" i="5"/>
  <c r="CC378" i="5"/>
  <c r="CB378" i="5"/>
  <c r="CA378" i="5"/>
  <c r="BZ378" i="5"/>
  <c r="BY378" i="5"/>
  <c r="BX378" i="5"/>
  <c r="BT378" i="5"/>
  <c r="BS378" i="5"/>
  <c r="BR378" i="5"/>
  <c r="BQ378" i="5"/>
  <c r="BL378" i="5"/>
  <c r="BM378" i="5"/>
  <c r="BH378" i="5"/>
  <c r="BF378" i="5"/>
  <c r="BB110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904" i="6" s="1"/>
  <c r="L90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L903" i="6" s="1"/>
  <c r="L90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904" i="6" s="1"/>
  <c r="R90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R903" i="6" s="1"/>
  <c r="R90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7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72" i="7"/>
  <c r="AD872" i="7"/>
  <c r="AB872" i="7"/>
  <c r="Y872" i="7"/>
  <c r="N872" i="7"/>
  <c r="E87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11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D109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D109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904" i="6" s="1"/>
  <c r="S90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S903" i="6" s="1"/>
  <c r="S90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11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BA109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904" i="6" s="1"/>
  <c r="N90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N903" i="6" s="1"/>
  <c r="N90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904" i="6" s="1"/>
  <c r="T90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T903" i="6" s="1"/>
  <c r="T90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904" i="6" s="1"/>
  <c r="K906"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904" i="6" s="1"/>
  <c r="X90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X903" i="6" s="1"/>
  <c r="X90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BA109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K903" i="6" s="1"/>
  <c r="K905"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904" i="6" s="1"/>
  <c r="Z90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Z903" i="6" s="1"/>
  <c r="Z90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AE1098" i="5" s="1"/>
  <c r="AE1099" i="5" s="1"/>
  <c r="AE110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AZ1098" i="5" s="1"/>
  <c r="AZ1099" i="5" s="1"/>
  <c r="AZ110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11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P10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11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BO10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P10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BO109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O110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K110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C1098" i="5" s="1"/>
  <c r="C1099" i="5" s="1"/>
  <c r="C1100" i="5" s="1"/>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BI1100" i="5" l="1"/>
  <c r="BG1100" i="5" s="1"/>
  <c r="D1100" i="5"/>
  <c r="D1099" i="5"/>
  <c r="BI1099" i="5"/>
  <c r="BG1099" i="5" s="1"/>
  <c r="D1098" i="5"/>
  <c r="BI1098" i="5"/>
  <c r="BG1098" i="5" s="1"/>
  <c r="D1097" i="5"/>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72" i="7"/>
  <c r="T872" i="7"/>
  <c r="R872" i="7"/>
  <c r="Z872" i="7"/>
  <c r="AC87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72" i="7"/>
  <c r="AK371" i="7"/>
  <c r="S872" i="7"/>
  <c r="B371" i="7"/>
  <c r="AL371" i="7" s="1"/>
  <c r="U87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72" i="7"/>
  <c r="K872" i="7"/>
  <c r="AK392" i="7"/>
  <c r="I87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s="1"/>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H1099" i="2" s="1"/>
  <c r="H1100" i="2" s="1"/>
  <c r="H1101" i="2" s="1"/>
  <c r="H1102"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72" i="7"/>
  <c r="AK536" i="7"/>
  <c r="H872" i="7"/>
  <c r="AJ536" i="7"/>
  <c r="B536" i="7"/>
  <c r="AL536" i="7" s="1"/>
  <c r="L872" i="7"/>
  <c r="Y1102" i="2" l="1"/>
  <c r="Y1101" i="2"/>
  <c r="Y1100" i="2"/>
  <c r="Y1099" i="2"/>
  <c r="Y1098" i="2"/>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AB1086" i="2" s="1"/>
  <c r="I1085"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M1099" i="2" s="1"/>
  <c r="M1100" i="2" s="1"/>
  <c r="M1101" i="2" s="1"/>
  <c r="M1102" i="2" s="1"/>
  <c r="I1102" i="2" s="1"/>
  <c r="AB1096" i="2"/>
  <c r="I1096" i="2"/>
  <c r="W596" i="6"/>
  <c r="I597" i="6"/>
  <c r="AB1102" i="2" l="1"/>
  <c r="AB1101" i="2"/>
  <c r="I1101" i="2"/>
  <c r="AB1100" i="2"/>
  <c r="I1100" i="2"/>
  <c r="AB1099" i="2"/>
  <c r="I1099" i="2"/>
  <c r="AB1098" i="2"/>
  <c r="I1098" i="2"/>
  <c r="AB1097" i="2"/>
  <c r="I1097" i="2"/>
  <c r="W597" i="6"/>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72" i="7"/>
  <c r="B573" i="7"/>
  <c r="AL573" i="7" s="1"/>
  <c r="AK573" i="7"/>
  <c r="B87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748" i="6"/>
  <c r="W902" i="6" l="1"/>
  <c r="I903" i="6"/>
  <c r="W749" i="6"/>
  <c r="W903" i="6" l="1"/>
  <c r="I904" i="6"/>
  <c r="W750" i="6"/>
  <c r="W904" i="6" l="1"/>
  <c r="I905" i="6"/>
  <c r="W751" i="6"/>
  <c r="W905" i="6" l="1"/>
  <c r="I906" i="6"/>
  <c r="W752" i="6"/>
  <c r="W906" i="6" l="1"/>
  <c r="I907" i="6"/>
  <c r="W907" i="6" s="1"/>
  <c r="W753" i="6"/>
  <c r="W754" i="6" l="1"/>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<sst xmlns="http://schemas.openxmlformats.org/spreadsheetml/2006/main" count="1490" uniqueCount="986">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</sst>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国家衛健委発表に基づく感染状況!$AE$374:$AE$1108</c:f>
              <c:numCache>
                <c:formatCode>m"月"d"日"</c:formatCode>
                <c:ptCount val="7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numCache>
            </c:numRef>
          </c:cat>
          <c:val>
            <c:numRef>
              <c:f>国家衛健委発表に基づく感染状況!$AF$374:$AF$1108</c:f>
              <c:numCache>
                <c:formatCode>#,##0_);[Red]\(#,##0\)</c:formatCode>
                <c:ptCount val="7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香港マカオ台湾の患者・海外輸入症例・無症状病原体保有者!$CN$189:$CN$1105</c:f>
              <c:numCache>
                <c:formatCode>m"月"d"日"</c:formatCode>
                <c:ptCount val="9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numCache>
            </c:numRef>
          </c:cat>
          <c:val>
            <c:numRef>
              <c:f>香港マカオ台湾の患者・海外輸入症例・無症状病原体保有者!$CO$189:$CO$1105</c:f>
              <c:numCache>
                <c:formatCode>General</c:formatCode>
                <c:ptCount val="9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省市別輸入症例数変化!$D$2:$D$869</c:f>
              <c:numCache>
                <c:formatCode>General</c:formatCode>
                <c:ptCount val="86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省市別輸入症例数変化!$E$2:$E$869</c:f>
              <c:numCache>
                <c:formatCode>General</c:formatCode>
                <c:ptCount val="86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pt idx="860">
                  <c:v>4</c:v>
                </c:pt>
                <c:pt idx="861">
                  <c:v>18</c:v>
                </c:pt>
                <c:pt idx="862">
                  <c:v>9</c:v>
                </c:pt>
                <c:pt idx="863">
                  <c:v>31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省市別輸入症例数変化!$F$2:$F$869</c:f>
              <c:numCache>
                <c:formatCode>General</c:formatCode>
                <c:ptCount val="86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pt idx="860">
                  <c:v>6</c:v>
                </c:pt>
                <c:pt idx="862">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省市別輸入症例数変化!$G$2:$G$869</c:f>
              <c:numCache>
                <c:formatCode>General</c:formatCode>
                <c:ptCount val="86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省市別輸入症例数変化!$H$2:$H$869</c:f>
              <c:numCache>
                <c:formatCode>General</c:formatCode>
                <c:ptCount val="86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pt idx="862">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省市別輸入症例数変化!$I$2:$I$869</c:f>
              <c:numCache>
                <c:formatCode>General</c:formatCode>
                <c:ptCount val="86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省市別輸入症例数変化!$C$2:$C$869</c:f>
              <c:numCache>
                <c:formatCode>m"月"d"日"</c:formatCode>
                <c:ptCount val="8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省市別輸入症例数変化!$J$2:$J$869</c:f>
              <c:numCache>
                <c:formatCode>0_);[Red]\(0\)</c:formatCode>
                <c:ptCount val="86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pt idx="860">
                  <c:v>8</c:v>
                </c:pt>
                <c:pt idx="861">
                  <c:v>3</c:v>
                </c:pt>
                <c:pt idx="862">
                  <c:v>6</c:v>
                </c:pt>
                <c:pt idx="863">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numCache>
            </c:numRef>
          </c:cat>
          <c:val>
            <c:numRef>
              <c:f>香港マカオ台湾の患者・海外輸入症例・無症状病原体保有者!$AY$169:$AY$1105</c:f>
              <c:numCache>
                <c:formatCode>General</c:formatCode>
                <c:ptCount val="93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pt idx="930">
                  <c:v>996</c:v>
                </c:pt>
                <c:pt idx="931">
                  <c:v>908</c:v>
                </c:pt>
                <c:pt idx="932">
                  <c:v>1235</c:v>
                </c:pt>
                <c:pt idx="933">
                  <c:v>718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numCache>
            </c:numRef>
          </c:cat>
          <c:val>
            <c:numRef>
              <c:f>香港マカオ台湾の患者・海外輸入症例・無症状病原体保有者!$BB$169:$BB$1105</c:f>
              <c:numCache>
                <c:formatCode>General</c:formatCode>
                <c:ptCount val="93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pt idx="930">
                  <c:v>14</c:v>
                </c:pt>
                <c:pt idx="931">
                  <c:v>12</c:v>
                </c:pt>
                <c:pt idx="932">
                  <c:v>13</c:v>
                </c:pt>
                <c:pt idx="933">
                  <c:v>13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numCache>
            </c:numRef>
          </c:cat>
          <c:val>
            <c:numRef>
              <c:f>香港マカオ台湾の患者・海外輸入症例・無症状病原体保有者!$AZ$169:$AZ$1105</c:f>
              <c:numCache>
                <c:formatCode>General</c:formatCode>
                <c:ptCount val="93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pt idx="930">
                  <c:v>31149</c:v>
                </c:pt>
                <c:pt idx="931">
                  <c:v>32057</c:v>
                </c:pt>
                <c:pt idx="932">
                  <c:v>33292</c:v>
                </c:pt>
                <c:pt idx="933">
                  <c:v>34010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numCache>
            </c:numRef>
          </c:cat>
          <c:val>
            <c:numRef>
              <c:f>香港マカオ台湾の患者・海外輸入症例・無症状病原体保有者!$BC$169:$BC$1105</c:f>
              <c:numCache>
                <c:formatCode>General</c:formatCode>
                <c:ptCount val="93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pt idx="930">
                  <c:v>2676</c:v>
                </c:pt>
                <c:pt idx="931">
                  <c:v>2688</c:v>
                </c:pt>
                <c:pt idx="932">
                  <c:v>2701</c:v>
                </c:pt>
                <c:pt idx="933">
                  <c:v>2714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香港マカオ台湾の患者・海外輸入症例・無症状病原体保有者!$CR$485:$CR$1105</c:f>
              <c:numCache>
                <c:formatCode>m"月"d"日"</c:formatCode>
                <c:ptCount val="6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numCache>
            </c:numRef>
          </c:cat>
          <c:val>
            <c:numRef>
              <c:f>香港マカオ台湾の患者・海外輸入症例・無症状病原体保有者!$CS$485:$CS$1105</c:f>
              <c:numCache>
                <c:formatCode>General</c:formatCode>
                <c:ptCount val="62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pt idx="614">
                  <c:v>28158</c:v>
                </c:pt>
                <c:pt idx="615">
                  <c:v>27940</c:v>
                </c:pt>
                <c:pt idx="616">
                  <c:v>27408</c:v>
                </c:pt>
                <c:pt idx="617">
                  <c:v>25740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香港マカオ台湾の患者・海外輸入症例・無症状病原体保有者!$CR$485:$CR$1105</c:f>
              <c:numCache>
                <c:formatCode>m"月"d"日"</c:formatCode>
                <c:ptCount val="6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numCache>
            </c:numRef>
          </c:cat>
          <c:val>
            <c:numRef>
              <c:f>香港マカオ台湾の患者・海外輸入症例・無症状病原体保有者!$CT$485:$CT$1105</c:f>
              <c:numCache>
                <c:formatCode>General</c:formatCode>
                <c:ptCount val="62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pt idx="614">
                  <c:v>25</c:v>
                </c:pt>
                <c:pt idx="615">
                  <c:v>36</c:v>
                </c:pt>
                <c:pt idx="616">
                  <c:v>34</c:v>
                </c:pt>
                <c:pt idx="617">
                  <c:v>38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numCache>
            </c:numRef>
          </c:cat>
          <c:val>
            <c:numRef>
              <c:f>香港マカオ台湾の患者・海外輸入症例・無症状病原体保有者!$BK$97:$BK$1104</c:f>
              <c:numCache>
                <c:formatCode>General</c:formatCode>
                <c:ptCount val="100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numCache>
            </c:numRef>
          </c:cat>
          <c:val>
            <c:numRef>
              <c:f>香港マカオ台湾の患者・海外輸入症例・無症状病原体保有者!$BL$97:$BL$1104</c:f>
              <c:numCache>
                <c:formatCode>General</c:formatCode>
                <c:ptCount val="100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0699110696001273"/>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香港マカオ台湾の患者・海外輸入症例・無症状病原体保有者!$CM$29:$CM$1105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国家衛健委発表に基づく感染状況!$AE$374:$AE$1108</c:f>
              <c:numCache>
                <c:formatCode>m"月"d"日"</c:formatCode>
                <c:ptCount val="7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numCache>
            </c:numRef>
          </c:cat>
          <c:val>
            <c:numRef>
              <c:f>国家衛健委発表に基づく感染状況!$AF$374:$AF$1108</c:f>
              <c:numCache>
                <c:formatCode>#,##0_);[Red]\(#,##0\)</c:formatCode>
                <c:ptCount val="7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省市別輸入症例数変化!$AI$2:$AI$868</c:f>
              <c:numCache>
                <c:formatCode>0_);[Red]\(0\)</c:formatCode>
                <c:ptCount val="86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pt idx="860">
                  <c:v>18</c:v>
                </c:pt>
                <c:pt idx="861">
                  <c:v>21</c:v>
                </c:pt>
                <c:pt idx="862">
                  <c:v>18</c:v>
                </c:pt>
                <c:pt idx="863">
                  <c:v>33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省市別輸入症例数変化!$AJ$2:$AJ$868</c:f>
              <c:numCache>
                <c:formatCode>0_);[Red]\(0\)</c:formatCode>
                <c:ptCount val="86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pt idx="860">
                  <c:v>0</c:v>
                </c:pt>
                <c:pt idx="861">
                  <c:v>0</c:v>
                </c:pt>
                <c:pt idx="862">
                  <c:v>3</c:v>
                </c:pt>
                <c:pt idx="863">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numCache>
            </c:numRef>
          </c:cat>
          <c:val>
            <c:numRef>
              <c:f>省市別輸入症例数変化!$AK$2:$AK$868</c:f>
              <c:numCache>
                <c:formatCode>General</c:formatCode>
                <c:ptCount val="86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香港マカオ台湾の患者・海外輸入症例・無症状病原体保有者!$CP$189:$CP$1104</c:f>
              <c:numCache>
                <c:formatCode>m"月"d"日"</c:formatCode>
                <c:ptCount val="9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numCache>
            </c:numRef>
          </c:cat>
          <c:val>
            <c:numRef>
              <c:f>香港マカオ台湾の患者・海外輸入症例・無症状病原体保有者!$CQ$189:$CQ$1104</c:f>
              <c:numCache>
                <c:formatCode>General</c:formatCode>
                <c:ptCount val="9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香港マカオ台湾の患者・海外輸入症例・無症状病原体保有者!$CJ$29:$CJ$1105</c:f>
              <c:numCache>
                <c:formatCode>General</c:formatCode>
                <c:ptCount val="10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香港マカオ台湾の患者・海外輸入症例・無症状病原体保有者!$CN$189:$CN$1105</c:f>
              <c:numCache>
                <c:formatCode>m"月"d"日"</c:formatCode>
                <c:ptCount val="9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numCache>
            </c:numRef>
          </c:cat>
          <c:val>
            <c:numRef>
              <c:f>香港マカオ台湾の患者・海外輸入症例・無症状病原体保有者!$CO$189:$CO$1105</c:f>
              <c:numCache>
                <c:formatCode>General</c:formatCode>
                <c:ptCount val="9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numCache>
            </c:numRef>
          </c:cat>
          <c:val>
            <c:numRef>
              <c:f>香港マカオ台湾の患者・海外輸入症例・無症状病原体保有者!$BL$97:$BL$1104</c:f>
              <c:numCache>
                <c:formatCode>General</c:formatCode>
                <c:ptCount val="100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numCache>
            </c:numRef>
          </c:cat>
          <c:val>
            <c:numRef>
              <c:f>香港マカオ台湾の患者・海外輸入症例・無症状病原体保有者!$BK$97:$BK$1104</c:f>
              <c:numCache>
                <c:formatCode>General</c:formatCode>
                <c:ptCount val="100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国家衛健委発表に基づく感染状況!$W$27:$W$1108</c:f>
              <c:numCache>
                <c:formatCode>m"月"d"日"</c:formatCode>
                <c:ptCount val="10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numCache>
            </c:numRef>
          </c:cat>
          <c:val>
            <c:numRef>
              <c:f>国家衛健委発表に基づく感染状況!$X$27:$X$1108</c:f>
              <c:numCache>
                <c:formatCode>#,##0_);[Red]\(#,##0\)</c:formatCode>
                <c:ptCount val="10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国家衛健委発表に基づく感染状況!$W$27:$W$1108</c:f>
              <c:numCache>
                <c:formatCode>m"月"d"日"</c:formatCode>
                <c:ptCount val="10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numCache>
            </c:numRef>
          </c:cat>
          <c:val>
            <c:numRef>
              <c:f>国家衛健委発表に基づく感染状況!$Y$27:$Y$1108</c:f>
              <c:numCache>
                <c:formatCode>General</c:formatCode>
                <c:ptCount val="10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香港マカオ台湾の患者・海外輸入症例・無症状病原体保有者!$CP$189:$CP$1104</c:f>
              <c:numCache>
                <c:formatCode>m"月"d"日"</c:formatCode>
                <c:ptCount val="9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numCache>
            </c:numRef>
          </c:cat>
          <c:val>
            <c:numRef>
              <c:f>香港マカオ台湾の患者・海外輸入症例・無症状病原体保有者!$CQ$189:$CQ$1104</c:f>
              <c:numCache>
                <c:formatCode>General</c:formatCode>
                <c:ptCount val="9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721078797746567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香港マカオ台湾の患者・海外輸入症例・無症状病原体保有者!$CN$189:$CN$1105</c:f>
              <c:numCache>
                <c:formatCode>m"月"d"日"</c:formatCode>
                <c:ptCount val="9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numCache>
            </c:numRef>
          </c:cat>
          <c:val>
            <c:numRef>
              <c:f>香港マカオ台湾の患者・海外輸入症例・無症状病原体保有者!$CO$189:$CO$1105</c:f>
              <c:numCache>
                <c:formatCode>General</c:formatCode>
                <c:ptCount val="9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新疆の情況!$U$7:$U$913</c:f>
              <c:strCache>
                <c:ptCount val="90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strCache>
            </c:strRef>
          </c:cat>
          <c:val>
            <c:numRef>
              <c:f>新疆の情況!$V$7:$V$913</c:f>
              <c:numCache>
                <c:formatCode>General</c:formatCode>
                <c:ptCount val="90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pt idx="897">
                  <c:v>5</c:v>
                </c:pt>
                <c:pt idx="898">
                  <c:v>10</c:v>
                </c:pt>
                <c:pt idx="899">
                  <c:v>22</c:v>
                </c:pt>
                <c:pt idx="900">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新疆の情況!$U$7:$U$913</c:f>
              <c:strCache>
                <c:ptCount val="90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strCache>
            </c:strRef>
          </c:cat>
          <c:val>
            <c:numRef>
              <c:f>新疆の情況!$W$7:$W$913</c:f>
              <c:numCache>
                <c:formatCode>General</c:formatCode>
                <c:ptCount val="90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pt idx="897">
                  <c:v>2602</c:v>
                </c:pt>
                <c:pt idx="898">
                  <c:v>2612</c:v>
                </c:pt>
                <c:pt idx="899">
                  <c:v>2634</c:v>
                </c:pt>
                <c:pt idx="900">
                  <c:v>2634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香港マカオ台湾の患者・海外輸入症例・無症状病原体保有者!$CJ$29:$CJ$1105</c:f>
              <c:numCache>
                <c:formatCode>General</c:formatCode>
                <c:ptCount val="10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香港マカオ台湾の患者・海外輸入症例・無症状病原体保有者!$BR$29:$BR$1105</c:f>
              <c:numCache>
                <c:formatCode>General</c:formatCode>
                <c:ptCount val="107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pt idx="1070">
                  <c:v>506348</c:v>
                </c:pt>
                <c:pt idx="1071">
                  <c:v>508725</c:v>
                </c:pt>
                <c:pt idx="1072">
                  <c:v>511323</c:v>
                </c:pt>
                <c:pt idx="1073">
                  <c:v>513539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香港マカオ台湾の患者・海外輸入症例・無症状病原体保有者!$BS$29:$BS$1105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pt idx="1070">
                  <c:v>110571</c:v>
                </c:pt>
                <c:pt idx="1071">
                  <c:v>111111</c:v>
                </c:pt>
                <c:pt idx="1072">
                  <c:v>111789</c:v>
                </c:pt>
                <c:pt idx="1073">
                  <c:v>112465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香港マカオ台湾の患者・海外輸入症例・無症状病原体保有者!$BT$29:$BT$1105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pt idx="1070">
                  <c:v>11621</c:v>
                </c:pt>
                <c:pt idx="1071">
                  <c:v>11683</c:v>
                </c:pt>
                <c:pt idx="1072">
                  <c:v>11755</c:v>
                </c:pt>
                <c:pt idx="1073">
                  <c:v>11807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89359352690648497"/>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香港マカオ台湾の患者・海外輸入症例・無症状病原体保有者!$CJ$29:$CJ$1105</c:f>
              <c:numCache>
                <c:formatCode>General</c:formatCode>
                <c:ptCount val="10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香港マカオ台湾の患者・海外輸入症例・無症状病原体保有者!$CK$29:$CK$1105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pt idx="1070">
                  <c:v>387</c:v>
                </c:pt>
                <c:pt idx="1071">
                  <c:v>540</c:v>
                </c:pt>
                <c:pt idx="1072">
                  <c:v>678</c:v>
                </c:pt>
                <c:pt idx="1073">
                  <c:v>676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国家衛健委発表に基づく感染状況!$W$27:$W$1109</c:f>
              <c:numCache>
                <c:formatCode>m"月"d"日"</c:formatCode>
                <c:ptCount val="10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numCache>
            </c:numRef>
          </c:cat>
          <c:val>
            <c:numRef>
              <c:f>国家衛健委発表に基づく感染状況!$X$27:$X$1109</c:f>
              <c:numCache>
                <c:formatCode>#,##0_);[Red]\(#,##0\)</c:formatCode>
                <c:ptCount val="10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国家衛健委発表に基づく感染状況!$W$27:$W$1109</c:f>
              <c:numCache>
                <c:formatCode>m"月"d"日"</c:formatCode>
                <c:ptCount val="10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numCache>
            </c:numRef>
          </c:cat>
          <c:val>
            <c:numRef>
              <c:f>国家衛健委発表に基づく感染状況!$Y$27:$Y$1109</c:f>
              <c:numCache>
                <c:formatCode>General</c:formatCode>
                <c:ptCount val="10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香港マカオ台湾の患者・海外輸入症例・無症状病原体保有者!$BE$70:$BE$1105</c:f>
              <c:numCache>
                <c:formatCode>m"月"d"日"</c:formatCode>
                <c:ptCount val="10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numCache>
            </c:numRef>
          </c:cat>
          <c:val>
            <c:numRef>
              <c:f>香港マカオ台湾の患者・海外輸入症例・無症状病原体保有者!$BF$70:$BF$1105</c:f>
              <c:numCache>
                <c:formatCode>General</c:formatCode>
                <c:ptCount val="103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pt idx="1029">
                  <c:v>22</c:v>
                </c:pt>
                <c:pt idx="1030">
                  <c:v>24</c:v>
                </c:pt>
                <c:pt idx="1031">
                  <c:v>25</c:v>
                </c:pt>
                <c:pt idx="1032">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香港マカオ台湾の患者・海外輸入症例・無症状病原体保有者!$BE$70:$BE$1105</c:f>
              <c:numCache>
                <c:formatCode>m"月"d"日"</c:formatCode>
                <c:ptCount val="10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numCache>
            </c:numRef>
          </c:cat>
          <c:val>
            <c:numRef>
              <c:f>香港マカオ台湾の患者・海外輸入症例・無症状病原体保有者!$BG$70:$BG$1105</c:f>
              <c:numCache>
                <c:formatCode>General</c:formatCode>
                <c:ptCount val="103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pt idx="1029">
                  <c:v>29153</c:v>
                </c:pt>
                <c:pt idx="1030">
                  <c:v>29177</c:v>
                </c:pt>
                <c:pt idx="1031">
                  <c:v>29202</c:v>
                </c:pt>
                <c:pt idx="1032">
                  <c:v>29238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香港マカオ台湾の患者・海外輸入症例・無症状病原体保有者!$BY$29:$BY$1105</c:f>
              <c:numCache>
                <c:formatCode>General</c:formatCode>
                <c:ptCount val="107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pt idx="1070">
                  <c:v>2144</c:v>
                </c:pt>
                <c:pt idx="1071">
                  <c:v>2232</c:v>
                </c:pt>
                <c:pt idx="1072">
                  <c:v>2377</c:v>
                </c:pt>
                <c:pt idx="1073">
                  <c:v>2501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香港マカオ台湾の患者・海外輸入症例・無症状病原体保有者!$BZ$29:$BZ$1105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pt idx="1070">
                  <c:v>1883</c:v>
                </c:pt>
                <c:pt idx="1071">
                  <c:v>1965</c:v>
                </c:pt>
                <c:pt idx="1072">
                  <c:v>2099</c:v>
                </c:pt>
                <c:pt idx="1073">
                  <c:v>2207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香港マカオ台湾の患者・海外輸入症例・無症状病原体保有者!$CA$29:$CA$1105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pt idx="1070">
                  <c:v>32</c:v>
                </c:pt>
                <c:pt idx="1071">
                  <c:v>33</c:v>
                </c:pt>
                <c:pt idx="1072">
                  <c:v>38</c:v>
                </c:pt>
                <c:pt idx="1073">
                  <c:v>45</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香港マカオ台湾の患者・海外輸入症例・無症状病原体保有者!$CC$29:$CC$1105</c:f>
              <c:numCache>
                <c:formatCode>General</c:formatCode>
                <c:ptCount val="107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pt idx="1070">
                  <c:v>8766272</c:v>
                </c:pt>
                <c:pt idx="1071">
                  <c:v>8794212</c:v>
                </c:pt>
                <c:pt idx="1072">
                  <c:v>8821620</c:v>
                </c:pt>
                <c:pt idx="1073">
                  <c:v>8847360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香港マカオ台湾の患者・海外輸入症例・無症状病原体保有者!$CD$29:$CD$1105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pt idx="1070">
                  <c:v>13742</c:v>
                </c:pt>
                <c:pt idx="1071">
                  <c:v>13742</c:v>
                </c:pt>
                <c:pt idx="1072">
                  <c:v>13742</c:v>
                </c:pt>
                <c:pt idx="107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香港マカオ台湾の患者・海外輸入症例・無症状病原体保有者!$CE$29:$CE$1105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0">
                  <c:v>15145</c:v>
                </c:pt>
                <c:pt idx="1071">
                  <c:v>15181</c:v>
                </c:pt>
                <c:pt idx="1072">
                  <c:v>15215</c:v>
                </c:pt>
                <c:pt idx="1073">
                  <c:v>15253</c:v>
                </c:pt>
                <c:pt idx="107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numCache>
            </c:numRef>
          </c:cat>
          <c:val>
            <c:numRef>
              <c:f>香港マカオ台湾の患者・海外輸入症例・無症状病原体保有者!$CM$29:$CM$1105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香港マカオ台湾の患者・海外輸入症例・無症状病原体保有者!$CP$189:$CP$1104</c:f>
              <c:numCache>
                <c:formatCode>m"月"d"日"</c:formatCode>
                <c:ptCount val="9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numCache>
            </c:numRef>
          </c:cat>
          <c:val>
            <c:numRef>
              <c:f>香港マカオ台湾の患者・海外輸入症例・無症状病原体保有者!$CQ$189:$CQ$1104</c:f>
              <c:numCache>
                <c:formatCode>General</c:formatCode>
                <c:ptCount val="9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7"/>
  <sheetViews>
    <sheetView zoomScale="115" zoomScaleNormal="115" workbookViewId="0">
      <pane xSplit="2" ySplit="5" topLeftCell="C1099" activePane="bottomRight" state="frozen"/>
      <selection pane="topRight" activeCell="C1" sqref="C1"/>
      <selection pane="bottomLeft" activeCell="A8" sqref="A8"/>
      <selection pane="bottomRight" activeCell="C1104" sqref="C1104"/>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100"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48549</v>
      </c>
      <c r="J1098" s="47">
        <v>227</v>
      </c>
      <c r="K1098" s="55">
        <f t="shared" si="468"/>
        <v>928</v>
      </c>
      <c r="L1098" s="47">
        <v>1</v>
      </c>
      <c r="M1098" s="87">
        <f t="shared" si="482"/>
        <v>5242</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1</v>
      </c>
      <c r="AB1098">
        <f t="shared" si="477"/>
        <v>5242</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51850</v>
      </c>
      <c r="J1099" s="47">
        <v>332</v>
      </c>
      <c r="K1099" s="55">
        <f t="shared" si="468"/>
        <v>1260</v>
      </c>
      <c r="L1099" s="47">
        <v>3</v>
      </c>
      <c r="M1099" s="87">
        <f t="shared" si="482"/>
        <v>5245</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5245</v>
      </c>
      <c r="AE1099" s="1">
        <f t="shared" si="478"/>
        <v>44922</v>
      </c>
      <c r="AF1099" s="259">
        <f>+G1099-香港マカオ台湾の患者・海外輸入症例・無症状病原体保有者!B1098</f>
        <v>5136</v>
      </c>
    </row>
    <row r="1100" spans="2:32" x14ac:dyDescent="0.55000000000000004">
      <c r="B1100" s="201">
        <v>44923</v>
      </c>
      <c r="C1100" s="47">
        <v>40</v>
      </c>
      <c r="D1100" s="83"/>
      <c r="E1100" s="104"/>
      <c r="F1100" s="56">
        <v>51</v>
      </c>
      <c r="G1100" s="47">
        <v>5102</v>
      </c>
      <c r="H1100" s="87">
        <f t="shared" si="481"/>
        <v>417615</v>
      </c>
      <c r="I1100" s="117">
        <f>+H1100-M1100-O1100-272</f>
        <v>55000</v>
      </c>
      <c r="J1100" s="47">
        <v>351</v>
      </c>
      <c r="K1100" s="55">
        <f t="shared" ref="K1100:K1101" si="483">+J1100+K1099</f>
        <v>1611</v>
      </c>
      <c r="L1100" s="47">
        <v>1</v>
      </c>
      <c r="M1100" s="87">
        <f t="shared" ref="M1100:M1101" si="484">+L1100+M1099</f>
        <v>5246</v>
      </c>
      <c r="N1100" s="47">
        <v>1920</v>
      </c>
      <c r="O1100" s="87">
        <f t="shared" ref="O1100" si="485">+N1100+O1099</f>
        <v>357097</v>
      </c>
      <c r="P1100" s="105" t="e">
        <f t="shared" ref="P1100" si="486">+Q1100-Q1099</f>
        <v>#VALUE!</v>
      </c>
      <c r="Q1100" s="56" t="s">
        <v>985</v>
      </c>
      <c r="R1100" s="47" t="s">
        <v>985</v>
      </c>
      <c r="S1100" s="110"/>
      <c r="T1100" s="56" t="s">
        <v>985</v>
      </c>
      <c r="U1100" s="77"/>
      <c r="W1100" s="1">
        <f t="shared" ref="W1100" si="487">+B1100</f>
        <v>44923</v>
      </c>
      <c r="X1100" s="113">
        <f t="shared" ref="X1100" si="488">+G1100</f>
        <v>5102</v>
      </c>
      <c r="Y1100">
        <f t="shared" ref="Y1100" si="489">+H1100</f>
        <v>417615</v>
      </c>
      <c r="Z1100" s="114">
        <f t="shared" ref="Z1100" si="490">+B1100</f>
        <v>44923</v>
      </c>
      <c r="AA1100">
        <f t="shared" ref="AA1100" si="491">+L1100</f>
        <v>1</v>
      </c>
      <c r="AB1100">
        <f t="shared" ref="AB1100" si="492">+M1100</f>
        <v>5246</v>
      </c>
      <c r="AE1100" s="1">
        <f t="shared" ref="AE1100" si="493">+B1100</f>
        <v>44923</v>
      </c>
      <c r="AF1100" s="259">
        <f>+G1100-香港マカオ台湾の患者・海外輸入症例・無症状病原体保有者!B1099</f>
        <v>5080</v>
      </c>
    </row>
    <row r="1101" spans="2:32" x14ac:dyDescent="0.55000000000000004">
      <c r="B1101" s="201">
        <v>44924</v>
      </c>
      <c r="C1101" s="47">
        <v>1</v>
      </c>
      <c r="D1101" s="83"/>
      <c r="E1101" s="104"/>
      <c r="F1101" s="56">
        <v>16</v>
      </c>
      <c r="G1101" s="47">
        <v>5515</v>
      </c>
      <c r="H1101" s="87">
        <f t="shared" ref="H1101" si="494">+H1100+G1101</f>
        <v>423130</v>
      </c>
      <c r="I1101" s="117">
        <f>+H1101-M1101-O1101-311</f>
        <v>58189</v>
      </c>
      <c r="J1101" s="47">
        <v>355</v>
      </c>
      <c r="K1101" s="55">
        <f t="shared" si="483"/>
        <v>1966</v>
      </c>
      <c r="L1101" s="47">
        <v>1</v>
      </c>
      <c r="M1101" s="87">
        <f t="shared" si="484"/>
        <v>5247</v>
      </c>
      <c r="N1101" s="47">
        <v>2286</v>
      </c>
      <c r="O1101" s="87">
        <f t="shared" ref="O1101" si="495">+N1101+O1100</f>
        <v>359383</v>
      </c>
      <c r="P1101" s="105" t="e">
        <f t="shared" ref="P1101" si="496">+Q1101-Q1100</f>
        <v>#VALUE!</v>
      </c>
      <c r="Q1101" s="56" t="s">
        <v>985</v>
      </c>
      <c r="R1101" s="47" t="s">
        <v>985</v>
      </c>
      <c r="S1101" s="110"/>
      <c r="T1101" s="56" t="s">
        <v>985</v>
      </c>
      <c r="U1101" s="77"/>
      <c r="W1101" s="1">
        <f t="shared" ref="W1101" si="497">+B1101</f>
        <v>44924</v>
      </c>
      <c r="X1101" s="113">
        <f t="shared" ref="X1101" si="498">+G1101</f>
        <v>5515</v>
      </c>
      <c r="Y1101">
        <f t="shared" ref="Y1101" si="499">+H1101</f>
        <v>423130</v>
      </c>
      <c r="Z1101" s="114">
        <f t="shared" ref="Z1101" si="500">+B1101</f>
        <v>44924</v>
      </c>
      <c r="AA1101">
        <f t="shared" ref="AA1101" si="501">+L1101</f>
        <v>1</v>
      </c>
      <c r="AB1101">
        <f t="shared" ref="AB1101" si="502">+M1101</f>
        <v>5247</v>
      </c>
      <c r="AE1101" s="1">
        <f t="shared" ref="AE1101" si="503">+B1101</f>
        <v>44924</v>
      </c>
      <c r="AF1101" s="259">
        <f>+G1101-香港マカオ台湾の患者・海外輸入症例・無症状病原体保有者!B1100</f>
        <v>5491</v>
      </c>
    </row>
    <row r="1102" spans="2:32" x14ac:dyDescent="0.55000000000000004">
      <c r="B1102" s="201">
        <v>44925</v>
      </c>
      <c r="C1102" s="47">
        <v>24</v>
      </c>
      <c r="D1102" s="83"/>
      <c r="E1102" s="104"/>
      <c r="F1102" s="56">
        <v>39</v>
      </c>
      <c r="G1102" s="47">
        <v>7204</v>
      </c>
      <c r="H1102" s="87">
        <f t="shared" ref="H1102" si="504">+H1101+G1102</f>
        <v>430334</v>
      </c>
      <c r="I1102" s="117">
        <f>+H1102-M1102-O1102-338</f>
        <v>62386</v>
      </c>
      <c r="J1102" s="47">
        <v>450</v>
      </c>
      <c r="K1102" s="55">
        <f t="shared" ref="K1102:K1103" si="505">+J1102+K1101</f>
        <v>2416</v>
      </c>
      <c r="L1102" s="47">
        <v>1</v>
      </c>
      <c r="M1102" s="87">
        <f t="shared" ref="M1102:M1103" si="506">+L1102+M1101</f>
        <v>5248</v>
      </c>
      <c r="N1102" s="47">
        <v>2979</v>
      </c>
      <c r="O1102" s="87">
        <f t="shared" ref="O1102" si="507">+N1102+O1101</f>
        <v>362362</v>
      </c>
      <c r="P1102" s="105" t="e">
        <f t="shared" ref="P1102" si="508">+Q1102-Q1101</f>
        <v>#VALUE!</v>
      </c>
      <c r="Q1102" s="56" t="s">
        <v>985</v>
      </c>
      <c r="R1102" s="47" t="s">
        <v>985</v>
      </c>
      <c r="S1102" s="110"/>
      <c r="T1102" s="56" t="s">
        <v>985</v>
      </c>
      <c r="U1102" s="77"/>
      <c r="W1102" s="1">
        <f t="shared" ref="W1102" si="509">+B1102</f>
        <v>44925</v>
      </c>
      <c r="X1102" s="113">
        <f t="shared" ref="X1102" si="510">+G1102</f>
        <v>7204</v>
      </c>
      <c r="Y1102">
        <f t="shared" ref="Y1102" si="511">+H1102</f>
        <v>430334</v>
      </c>
      <c r="Z1102" s="114">
        <f t="shared" ref="Z1102" si="512">+B1102</f>
        <v>44925</v>
      </c>
      <c r="AA1102">
        <f t="shared" ref="AA1102" si="513">+L1102</f>
        <v>1</v>
      </c>
      <c r="AB1102">
        <f t="shared" ref="AB1102" si="514">+M1102</f>
        <v>5248</v>
      </c>
      <c r="AE1102" s="1">
        <f t="shared" ref="AE1102" si="515">+B1102</f>
        <v>44925</v>
      </c>
      <c r="AF1102" s="259">
        <f>+G1102-香港マカオ台湾の患者・海外輸入症例・無症状病原体保有者!B1101</f>
        <v>7179</v>
      </c>
    </row>
    <row r="1103" spans="2:32" x14ac:dyDescent="0.55000000000000004">
      <c r="B1103" s="201">
        <v>44926</v>
      </c>
      <c r="C1103" s="47">
        <v>13</v>
      </c>
      <c r="D1103" s="83"/>
      <c r="E1103" s="104"/>
      <c r="F1103" s="56">
        <v>51</v>
      </c>
      <c r="G1103" s="47">
        <v>5138</v>
      </c>
      <c r="H1103" s="87">
        <f t="shared" ref="H1103" si="516">+H1102+G1103</f>
        <v>435472</v>
      </c>
      <c r="I1103" s="117">
        <f>+H1103-M1103-O1103-359</f>
        <v>66298</v>
      </c>
      <c r="J1103" s="47">
        <v>302</v>
      </c>
      <c r="K1103" s="55">
        <f t="shared" si="505"/>
        <v>2718</v>
      </c>
      <c r="L1103" s="47">
        <v>1</v>
      </c>
      <c r="M1103" s="87">
        <f t="shared" si="506"/>
        <v>5249</v>
      </c>
      <c r="N1103" s="47">
        <v>1204</v>
      </c>
      <c r="O1103" s="87">
        <f t="shared" ref="O1103" si="517">+N1103+O1102</f>
        <v>363566</v>
      </c>
      <c r="P1103" s="105" t="e">
        <f t="shared" ref="P1103" si="518">+Q1103-Q1102</f>
        <v>#VALUE!</v>
      </c>
      <c r="Q1103" s="56" t="s">
        <v>985</v>
      </c>
      <c r="R1103" s="47" t="s">
        <v>985</v>
      </c>
      <c r="S1103" s="110"/>
      <c r="T1103" s="56" t="s">
        <v>985</v>
      </c>
      <c r="U1103" s="77"/>
      <c r="W1103" s="1">
        <f t="shared" ref="W1103" si="519">+B1103</f>
        <v>44926</v>
      </c>
      <c r="X1103" s="113">
        <f t="shared" ref="X1103" si="520">+G1103</f>
        <v>5138</v>
      </c>
      <c r="Y1103">
        <f t="shared" ref="Y1103" si="521">+H1103</f>
        <v>435472</v>
      </c>
      <c r="Z1103" s="114">
        <f t="shared" ref="Z1103" si="522">+B1103</f>
        <v>44926</v>
      </c>
      <c r="AA1103">
        <f t="shared" ref="AA1103" si="523">+L1103</f>
        <v>1</v>
      </c>
      <c r="AB1103">
        <f t="shared" ref="AB1103" si="524">+M1103</f>
        <v>5249</v>
      </c>
      <c r="AE1103" s="1">
        <f t="shared" ref="AE1103" si="525">+B1103</f>
        <v>44926</v>
      </c>
      <c r="AF1103" s="259">
        <f>+G1103-香港マカオ台湾の患者・海外輸入症例・無症状病原体保有者!B1102</f>
        <v>5102</v>
      </c>
    </row>
    <row r="1104" spans="2:32" x14ac:dyDescent="0.55000000000000004">
      <c r="B1104" s="201"/>
      <c r="C1104" s="47"/>
      <c r="D1104" s="83"/>
      <c r="E1104" s="104"/>
      <c r="F1104" s="56"/>
      <c r="G1104" s="47"/>
      <c r="H1104" s="87"/>
      <c r="I1104" s="117"/>
      <c r="J1104" s="47"/>
      <c r="K1104" s="55"/>
      <c r="L1104" s="47"/>
      <c r="M1104" s="87"/>
      <c r="N1104" s="47"/>
      <c r="O1104" s="87"/>
      <c r="P1104" s="105"/>
      <c r="Q1104" s="56"/>
      <c r="R1104" s="47"/>
      <c r="S1104" s="110"/>
      <c r="T1104" s="56"/>
      <c r="U1104" s="77"/>
      <c r="W1104" s="1"/>
      <c r="X1104" s="113"/>
      <c r="Z1104" s="114"/>
      <c r="AE1104" s="1"/>
      <c r="AF1104" s="259"/>
    </row>
    <row r="1105" spans="2:32" x14ac:dyDescent="0.55000000000000004">
      <c r="B1105" s="201"/>
      <c r="C1105" s="47"/>
      <c r="D1105" s="83"/>
      <c r="E1105" s="104"/>
      <c r="F1105" s="56"/>
      <c r="G1105" s="47"/>
      <c r="H1105" s="87"/>
      <c r="I1105" s="87"/>
      <c r="J1105" s="47"/>
      <c r="K1105" s="55"/>
      <c r="L1105" s="47"/>
      <c r="M1105" s="87"/>
      <c r="N1105" s="47"/>
      <c r="O1105" s="87"/>
      <c r="P1105" s="105"/>
      <c r="Q1105" s="56"/>
      <c r="R1105" s="47"/>
      <c r="S1105" s="110"/>
      <c r="T1105" s="56"/>
      <c r="U1105" s="77"/>
      <c r="W1105" s="1"/>
      <c r="X1105" s="113"/>
      <c r="Z1105" s="114"/>
      <c r="AE1105" s="1"/>
      <c r="AF1105" s="259"/>
    </row>
    <row r="1106" spans="2:32" x14ac:dyDescent="0.55000000000000004">
      <c r="B1106" s="201"/>
      <c r="C1106" s="47"/>
      <c r="D1106" s="83"/>
      <c r="E1106" s="104"/>
      <c r="F1106" s="56"/>
      <c r="G1106" s="47"/>
      <c r="H1106" s="87"/>
      <c r="I1106" s="87"/>
      <c r="J1106" s="47"/>
      <c r="K1106" s="55"/>
      <c r="L1106" s="47"/>
      <c r="M1106" s="87"/>
      <c r="N1106" s="47"/>
      <c r="O1106" s="87"/>
      <c r="P1106" s="105"/>
      <c r="Q1106" s="56"/>
      <c r="R1106" s="47"/>
      <c r="S1106" s="110"/>
      <c r="T1106" s="56"/>
      <c r="U1106" s="77"/>
      <c r="W1106" s="1"/>
      <c r="X1106" s="113"/>
      <c r="Z1106" s="114"/>
      <c r="AE1106" s="1"/>
      <c r="AF1106" s="259"/>
    </row>
    <row r="1107" spans="2:32" x14ac:dyDescent="0.55000000000000004">
      <c r="B1107" s="201"/>
      <c r="C1107" s="47"/>
      <c r="D1107" s="83"/>
      <c r="E1107" s="104"/>
      <c r="F1107" s="56"/>
      <c r="G1107" s="47"/>
      <c r="H1107" s="87"/>
      <c r="I1107" s="87"/>
      <c r="J1107" s="47"/>
      <c r="K1107" s="55"/>
      <c r="L1107" s="47"/>
      <c r="M1107" s="87"/>
      <c r="N1107" s="47"/>
      <c r="O1107" s="87"/>
      <c r="P1107" s="105"/>
      <c r="Q1107" s="56"/>
      <c r="R1107" s="47"/>
      <c r="S1107" s="110"/>
      <c r="T1107" s="56"/>
      <c r="U1107" s="77"/>
      <c r="W1107" s="1"/>
      <c r="X1107" s="113"/>
      <c r="Z1107" s="114"/>
      <c r="AE1107" s="1"/>
      <c r="AF1107" s="259"/>
    </row>
    <row r="1108" spans="2:32" ht="18.5" thickBot="1" x14ac:dyDescent="0.6">
      <c r="B1108" s="65"/>
      <c r="C1108" s="58"/>
      <c r="D1108" s="48"/>
      <c r="E1108" s="60"/>
      <c r="F1108" s="59"/>
      <c r="G1108" s="47"/>
      <c r="H1108" s="87"/>
      <c r="I1108" s="87"/>
      <c r="J1108" s="58"/>
      <c r="K1108" s="55"/>
      <c r="L1108" s="47"/>
      <c r="M1108" s="87"/>
      <c r="N1108" s="47"/>
      <c r="O1108" s="87"/>
      <c r="P1108" s="105"/>
      <c r="Q1108" s="59"/>
      <c r="R1108" s="47"/>
      <c r="S1108" s="59"/>
      <c r="T1108" s="59"/>
      <c r="U1108" s="77"/>
      <c r="W1108" s="1"/>
      <c r="X1108" s="113"/>
      <c r="Z1108" s="114"/>
      <c r="AE1108" s="1"/>
      <c r="AF1108" s="259"/>
    </row>
    <row r="1109" spans="2:32" ht="9.5" customHeight="1" thickBot="1" x14ac:dyDescent="0.6">
      <c r="B1109" s="65"/>
      <c r="C1109" s="78"/>
      <c r="D1109" s="79"/>
      <c r="E1109" s="81"/>
      <c r="F1109" s="93"/>
      <c r="G1109" s="78"/>
      <c r="H1109" s="81"/>
      <c r="I1109" s="81"/>
      <c r="J1109" s="78"/>
      <c r="K1109" s="81"/>
      <c r="L1109" s="78"/>
      <c r="M1109" s="81"/>
      <c r="N1109" s="82"/>
      <c r="O1109" s="80"/>
      <c r="P1109" s="92"/>
      <c r="Q1109" s="93"/>
      <c r="R1109" s="112"/>
      <c r="S1109" s="93"/>
      <c r="T1109" s="93"/>
      <c r="U1109" s="66"/>
      <c r="AF1109" s="259"/>
    </row>
    <row r="1110" spans="2:32" x14ac:dyDescent="0.55000000000000004">
      <c r="M1110" s="262">
        <f>SUM(L845:L862)</f>
        <v>503</v>
      </c>
      <c r="AF1110" s="259"/>
    </row>
    <row r="1111" spans="2:32" ht="13" customHeight="1" x14ac:dyDescent="0.55000000000000004">
      <c r="E1111" s="106"/>
      <c r="F1111" s="107"/>
      <c r="G1111" s="106" t="s">
        <v>80</v>
      </c>
      <c r="H1111" s="107"/>
      <c r="I1111" s="107"/>
      <c r="J1111" s="107"/>
      <c r="U1111" s="71"/>
      <c r="AF1111" s="259"/>
    </row>
    <row r="1112" spans="2:32" ht="13" customHeight="1" x14ac:dyDescent="0.55000000000000004">
      <c r="E1112" s="106" t="s">
        <v>98</v>
      </c>
      <c r="F1112" s="107"/>
      <c r="G1112" s="274" t="s">
        <v>79</v>
      </c>
      <c r="H1112" s="275"/>
      <c r="I1112" s="106" t="s">
        <v>106</v>
      </c>
      <c r="J1112" s="107"/>
      <c r="AF1112" s="259"/>
    </row>
    <row r="1113" spans="2:32" ht="13" customHeight="1" x14ac:dyDescent="0.55000000000000004">
      <c r="B1113" s="119"/>
      <c r="E1113" s="108" t="s">
        <v>108</v>
      </c>
      <c r="F1113" s="107"/>
      <c r="G1113" s="108"/>
      <c r="H1113" s="108"/>
      <c r="I1113" s="106" t="s">
        <v>107</v>
      </c>
      <c r="J1113" s="107"/>
      <c r="AF1113" s="259"/>
    </row>
    <row r="1114" spans="2:32" ht="18.5" customHeight="1" x14ac:dyDescent="0.55000000000000004">
      <c r="E1114" s="106" t="s">
        <v>96</v>
      </c>
      <c r="F1114" s="107"/>
      <c r="G1114" s="106" t="s">
        <v>97</v>
      </c>
      <c r="H1114" s="107"/>
      <c r="I1114" s="107"/>
      <c r="J1114" s="107"/>
      <c r="AF1114" s="259"/>
    </row>
    <row r="1115" spans="2:32" ht="13" customHeight="1" x14ac:dyDescent="0.55000000000000004">
      <c r="E1115" s="106" t="s">
        <v>98</v>
      </c>
      <c r="F1115" s="107"/>
      <c r="G1115" s="106" t="s">
        <v>99</v>
      </c>
      <c r="H1115" s="107"/>
      <c r="I1115" s="107"/>
      <c r="J1115" s="107"/>
      <c r="AF1115" s="259"/>
    </row>
    <row r="1116" spans="2:32" ht="13" customHeight="1" x14ac:dyDescent="0.55000000000000004">
      <c r="E1116" s="106" t="s">
        <v>98</v>
      </c>
      <c r="F1116" s="107"/>
      <c r="G1116" s="106" t="s">
        <v>100</v>
      </c>
      <c r="H1116" s="107"/>
      <c r="I1116" s="107"/>
      <c r="J1116" s="107"/>
      <c r="AF1116" s="259"/>
    </row>
    <row r="1117" spans="2:32" ht="13" customHeight="1" x14ac:dyDescent="0.55000000000000004">
      <c r="E1117" s="106" t="s">
        <v>101</v>
      </c>
      <c r="F1117" s="107"/>
      <c r="G1117" s="106" t="s">
        <v>102</v>
      </c>
      <c r="H1117" s="107"/>
      <c r="I1117" s="107"/>
      <c r="J1117" s="107"/>
      <c r="AF1117" s="259"/>
    </row>
    <row r="1118" spans="2:32" ht="13" customHeight="1" x14ac:dyDescent="0.55000000000000004">
      <c r="E1118" s="106" t="s">
        <v>103</v>
      </c>
      <c r="F1118" s="107"/>
      <c r="G1118" s="106" t="s">
        <v>104</v>
      </c>
      <c r="H1118" s="107"/>
      <c r="I1118" s="107"/>
      <c r="J1118" s="107"/>
      <c r="AF1118" s="259"/>
    </row>
    <row r="1119" spans="2:32" x14ac:dyDescent="0.55000000000000004">
      <c r="AF1119" s="259"/>
    </row>
    <row r="1120" spans="2:32" x14ac:dyDescent="0.55000000000000004">
      <c r="AF1120" s="259"/>
    </row>
    <row r="1121" spans="32:32" x14ac:dyDescent="0.55000000000000004">
      <c r="AF1121" s="259"/>
    </row>
    <row r="1122" spans="32:32" x14ac:dyDescent="0.55000000000000004">
      <c r="AF1122" s="259"/>
    </row>
    <row r="1123" spans="32:32" x14ac:dyDescent="0.55000000000000004">
      <c r="AF1123" s="259"/>
    </row>
    <row r="1124" spans="32:32" x14ac:dyDescent="0.55000000000000004">
      <c r="AF1124" s="259"/>
    </row>
    <row r="1125" spans="32:32" x14ac:dyDescent="0.55000000000000004">
      <c r="AF1125" s="259"/>
    </row>
    <row r="1126" spans="32:32" x14ac:dyDescent="0.55000000000000004">
      <c r="AF1126" s="259"/>
    </row>
    <row r="1127" spans="32:32" x14ac:dyDescent="0.55000000000000004">
      <c r="AF1127" s="259"/>
    </row>
  </sheetData>
  <mergeCells count="12">
    <mergeCell ref="G1112:H111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9"/>
  <sheetViews>
    <sheetView topLeftCell="A6" zoomScaleNormal="100" workbookViewId="0">
      <pane xSplit="1" ySplit="2" topLeftCell="AA1091" activePane="bottomRight" state="frozen"/>
      <selection activeCell="A6" sqref="A6"/>
      <selection pane="topRight" activeCell="B6" sqref="B6"/>
      <selection pane="bottomLeft" activeCell="A8" sqref="A8"/>
      <selection pane="bottomRight" activeCell="B1103" sqref="B1103"/>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9" t="s">
        <v>130</v>
      </c>
      <c r="C4" s="340"/>
      <c r="D4" s="340"/>
      <c r="E4" s="340"/>
      <c r="F4" s="340"/>
      <c r="G4" s="340"/>
      <c r="H4" s="340"/>
      <c r="I4" s="340"/>
      <c r="J4" s="340"/>
      <c r="K4" s="341"/>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31" t="s">
        <v>76</v>
      </c>
      <c r="B5" s="347" t="s">
        <v>134</v>
      </c>
      <c r="C5" s="345"/>
      <c r="D5" s="345"/>
      <c r="E5" s="345"/>
      <c r="F5" s="348" t="s">
        <v>135</v>
      </c>
      <c r="G5" s="345" t="s">
        <v>131</v>
      </c>
      <c r="H5" s="345"/>
      <c r="I5" s="345"/>
      <c r="J5" s="345" t="s">
        <v>132</v>
      </c>
      <c r="K5" s="346"/>
      <c r="L5" s="296" t="s">
        <v>69</v>
      </c>
      <c r="M5" s="297"/>
      <c r="N5" s="300" t="s">
        <v>9</v>
      </c>
      <c r="O5" s="301"/>
      <c r="P5" s="310" t="s">
        <v>128</v>
      </c>
      <c r="Q5" s="311"/>
      <c r="R5" s="311"/>
      <c r="S5" s="312"/>
      <c r="T5" s="320" t="s">
        <v>88</v>
      </c>
      <c r="U5" s="321"/>
      <c r="V5" s="321"/>
      <c r="W5" s="321"/>
      <c r="X5" s="322"/>
      <c r="Y5" s="2"/>
      <c r="Z5" s="331" t="s">
        <v>76</v>
      </c>
      <c r="AA5" s="333" t="s">
        <v>161</v>
      </c>
      <c r="AB5" s="334"/>
      <c r="AC5" s="335"/>
      <c r="AD5" s="328" t="s">
        <v>142</v>
      </c>
      <c r="AE5" s="329"/>
      <c r="AF5" s="305"/>
      <c r="AG5" s="305"/>
      <c r="AH5" s="305"/>
      <c r="AI5" s="305"/>
      <c r="AJ5" s="330"/>
      <c r="AK5" s="304" t="s">
        <v>143</v>
      </c>
      <c r="AL5" s="305"/>
      <c r="AM5" s="305"/>
      <c r="AN5" s="305"/>
      <c r="AO5" s="305"/>
      <c r="AP5" s="306"/>
      <c r="AQ5" s="304" t="s">
        <v>144</v>
      </c>
      <c r="AR5" s="305"/>
      <c r="AS5" s="305"/>
      <c r="AT5" s="305"/>
      <c r="AU5" s="305"/>
      <c r="AV5" s="316"/>
    </row>
    <row r="6" spans="1:97" ht="28.5" customHeight="1" x14ac:dyDescent="0.55000000000000004">
      <c r="A6" s="331"/>
      <c r="B6" s="350" t="s">
        <v>148</v>
      </c>
      <c r="C6" s="351"/>
      <c r="D6" s="343" t="s">
        <v>86</v>
      </c>
      <c r="E6" s="352" t="s">
        <v>136</v>
      </c>
      <c r="F6" s="349"/>
      <c r="G6" s="343" t="s">
        <v>133</v>
      </c>
      <c r="H6" s="343" t="s">
        <v>9</v>
      </c>
      <c r="I6" s="343" t="s">
        <v>86</v>
      </c>
      <c r="J6" s="343" t="s">
        <v>133</v>
      </c>
      <c r="K6" s="354" t="s">
        <v>981</v>
      </c>
      <c r="L6" s="298"/>
      <c r="M6" s="299"/>
      <c r="N6" s="302"/>
      <c r="O6" s="303"/>
      <c r="P6" s="313"/>
      <c r="Q6" s="314"/>
      <c r="R6" s="314"/>
      <c r="S6" s="315"/>
      <c r="T6" s="323"/>
      <c r="U6" s="324"/>
      <c r="V6" s="324"/>
      <c r="W6" s="324"/>
      <c r="X6" s="325"/>
      <c r="Y6" s="2"/>
      <c r="Z6" s="331"/>
      <c r="AA6" s="336"/>
      <c r="AB6" s="337"/>
      <c r="AC6" s="338"/>
      <c r="AD6" s="326" t="s">
        <v>141</v>
      </c>
      <c r="AE6" s="327"/>
      <c r="AF6" s="318"/>
      <c r="AG6" s="318" t="s">
        <v>140</v>
      </c>
      <c r="AH6" s="318"/>
      <c r="AI6" s="318" t="s">
        <v>132</v>
      </c>
      <c r="AJ6" s="342"/>
      <c r="AK6" s="307" t="s">
        <v>141</v>
      </c>
      <c r="AL6" s="308"/>
      <c r="AM6" s="308" t="s">
        <v>140</v>
      </c>
      <c r="AN6" s="308"/>
      <c r="AO6" s="308" t="s">
        <v>132</v>
      </c>
      <c r="AP6" s="309"/>
      <c r="AQ6" s="317" t="s">
        <v>141</v>
      </c>
      <c r="AR6" s="318"/>
      <c r="AS6" s="318" t="s">
        <v>140</v>
      </c>
      <c r="AT6" s="318"/>
      <c r="AU6" s="318" t="s">
        <v>132</v>
      </c>
      <c r="AV6" s="319"/>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2"/>
      <c r="B7" s="129" t="s">
        <v>133</v>
      </c>
      <c r="C7" s="121" t="s">
        <v>9</v>
      </c>
      <c r="D7" s="344"/>
      <c r="E7" s="353"/>
      <c r="F7" s="344"/>
      <c r="G7" s="344"/>
      <c r="H7" s="344"/>
      <c r="I7" s="344"/>
      <c r="J7" s="344"/>
      <c r="K7" s="355"/>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2"/>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102"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102"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102" si="1840">+BA1036+1</f>
        <v>466</v>
      </c>
      <c r="BB1040" s="119">
        <v>1</v>
      </c>
      <c r="BC1040" s="26">
        <f t="shared" ref="BC1040:BC1045" si="1841">+BC1039+BB1040</f>
        <v>1674</v>
      </c>
      <c r="BD1040" s="217">
        <f t="shared" ref="BD1040:BD1102"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+AH1097+AN1097+AT1097</f>
        <v>125283</v>
      </c>
      <c r="AC1097" s="211">
        <f>+AJ1097+AP1097+AV1097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+AH1098+AN1098+AT1098</f>
        <v>125639</v>
      </c>
      <c r="AC1098" s="211">
        <f>+AJ1098+AP1098+AV1098</f>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v>44923</v>
      </c>
      <c r="B1099" s="219">
        <v>22</v>
      </c>
      <c r="C1099" s="142">
        <f t="shared" ref="C1099" si="2096">+B1099+C1098</f>
        <v>29153</v>
      </c>
      <c r="D1099" s="261">
        <f t="shared" ref="D1099" si="2097">+C1099-F1099</f>
        <v>435</v>
      </c>
      <c r="E1099" s="135">
        <v>0</v>
      </c>
      <c r="F1099" s="135">
        <v>28718</v>
      </c>
      <c r="G1099" s="135">
        <v>0</v>
      </c>
      <c r="H1099" s="123"/>
      <c r="I1099" s="135">
        <v>0</v>
      </c>
      <c r="J1099" s="123"/>
      <c r="K1099" s="41">
        <v>0</v>
      </c>
      <c r="L1099" s="134"/>
      <c r="M1099" s="219"/>
      <c r="N1099" s="123"/>
      <c r="O1099" s="123"/>
      <c r="P1099" s="135"/>
      <c r="Q1099" s="135"/>
      <c r="R1099" s="123"/>
      <c r="S1099" s="123"/>
      <c r="T1099" s="135"/>
      <c r="U1099" s="135"/>
      <c r="V1099" s="123"/>
      <c r="W1099" s="41"/>
      <c r="X1099" s="136"/>
      <c r="Y1099" s="4">
        <f t="shared" si="1835"/>
        <v>911</v>
      </c>
      <c r="Z1099" s="74">
        <f t="shared" ref="Z1099" si="2098">+A1099</f>
        <v>44923</v>
      </c>
      <c r="AA1099" s="210">
        <f t="shared" ref="AA1099:AA1102" si="2099">+AF1099+AL1099+AR1099</f>
        <v>9274764</v>
      </c>
      <c r="AB1099" s="210">
        <f>+AH1099+AN1099+AT1099</f>
        <v>126196</v>
      </c>
      <c r="AC1099" s="211">
        <f>+AJ1099+AP1099+AV1099</f>
        <v>26798</v>
      </c>
      <c r="AD1099" s="170">
        <f t="shared" ref="AD1099" si="2100">+AF1099-AF1098</f>
        <v>2359</v>
      </c>
      <c r="AE1099" s="222">
        <f t="shared" ref="AE1099" si="2101">+AE1098+AD1099</f>
        <v>505143</v>
      </c>
      <c r="AF1099" s="143">
        <v>506348</v>
      </c>
      <c r="AG1099" s="171">
        <f t="shared" ref="AG1099" si="2102">+AH1099-AH1098</f>
        <v>387</v>
      </c>
      <c r="AH1099" s="143">
        <v>110571</v>
      </c>
      <c r="AI1099" s="171">
        <f t="shared" ref="AI1099" si="2103">+AJ1099-AJ1098</f>
        <v>59</v>
      </c>
      <c r="AJ1099" s="172">
        <v>11621</v>
      </c>
      <c r="AK1099" s="173">
        <f t="shared" ref="AK1099" si="2104">+AL1099-AL1098</f>
        <v>86</v>
      </c>
      <c r="AL1099" s="143">
        <v>2144</v>
      </c>
      <c r="AM1099" s="173">
        <f t="shared" ref="AM1099" si="2105">+AN1099-AN1098</f>
        <v>170</v>
      </c>
      <c r="AN1099" s="143">
        <v>1883</v>
      </c>
      <c r="AO1099" s="171">
        <f t="shared" ref="AO1099" si="2106">+AP1099-AP1098</f>
        <v>2</v>
      </c>
      <c r="AP1099" s="174">
        <v>32</v>
      </c>
      <c r="AQ1099" s="173">
        <f t="shared" ref="AQ1099" si="2107">+AR1099-AR1098</f>
        <v>28158</v>
      </c>
      <c r="AR1099" s="143">
        <v>8766272</v>
      </c>
      <c r="AS1099" s="171">
        <f t="shared" ref="AS1099" si="2108">+AT1099-AT1098</f>
        <v>0</v>
      </c>
      <c r="AT1099" s="143">
        <v>13742</v>
      </c>
      <c r="AU1099" s="171">
        <f t="shared" ref="AU1099" si="2109">+AV1099-AV1098</f>
        <v>25</v>
      </c>
      <c r="AV1099" s="175">
        <v>15145</v>
      </c>
      <c r="AW1099" s="217">
        <f t="shared" si="1836"/>
        <v>938</v>
      </c>
      <c r="AX1099" s="216">
        <f t="shared" ref="AX1099" si="2110">+A1099</f>
        <v>44923</v>
      </c>
      <c r="AY1099" s="5">
        <v>996</v>
      </c>
      <c r="AZ1099" s="217">
        <f t="shared" ref="AZ1099" si="2111">+AZ1098+AY1099</f>
        <v>31149</v>
      </c>
      <c r="BA1099" s="217">
        <f t="shared" si="1840"/>
        <v>480</v>
      </c>
      <c r="BB1099" s="119">
        <v>14</v>
      </c>
      <c r="BC1099" s="26">
        <f t="shared" ref="BC1099" si="2112">+BC1098+BB1099</f>
        <v>2676</v>
      </c>
      <c r="BD1099" s="217">
        <f t="shared" si="1842"/>
        <v>515</v>
      </c>
      <c r="BE1099" s="209">
        <f t="shared" ref="BE1099" si="2113">+Z1099</f>
        <v>44923</v>
      </c>
      <c r="BF1099" s="120">
        <f t="shared" ref="BF1099" si="2114">+B1099</f>
        <v>22</v>
      </c>
      <c r="BG1099" s="120">
        <f t="shared" ref="BG1099" si="2115">+BI1099</f>
        <v>29153</v>
      </c>
      <c r="BH1099" s="209">
        <f t="shared" ref="BH1099" si="2116">+A1099</f>
        <v>44923</v>
      </c>
      <c r="BI1099" s="120">
        <f t="shared" ref="BI1099" si="2117">+C1099</f>
        <v>29153</v>
      </c>
      <c r="BJ1099" s="1">
        <f t="shared" ref="BJ1099" si="2118">+BE1099</f>
        <v>44923</v>
      </c>
      <c r="BK1099">
        <f t="shared" ref="BK1099" si="2119">+BM1099-BL1099</f>
        <v>0</v>
      </c>
      <c r="BL1099">
        <f t="shared" ref="BL1099" si="2120">+M1099</f>
        <v>0</v>
      </c>
      <c r="BM1099">
        <f t="shared" ref="BM1099" si="2121">+L1099</f>
        <v>0</v>
      </c>
      <c r="BN1099" s="1">
        <f t="shared" ref="BN1099" si="2122">+BJ1099</f>
        <v>44923</v>
      </c>
      <c r="BO1099">
        <f t="shared" ref="BO1099" si="2123">+BO1095+BM1099</f>
        <v>404234</v>
      </c>
      <c r="BP1099">
        <f t="shared" ref="BP1099" si="2124">+BP1095+BL1099</f>
        <v>14271</v>
      </c>
      <c r="BQ1099" s="167">
        <f t="shared" ref="BQ1099" si="2125">+A1099</f>
        <v>44923</v>
      </c>
      <c r="BR1099">
        <f t="shared" ref="BR1099" si="2126">+AF1099</f>
        <v>506348</v>
      </c>
      <c r="BS1099">
        <f t="shared" ref="BS1099" si="2127">+AH1099</f>
        <v>110571</v>
      </c>
      <c r="BT1099">
        <f t="shared" ref="BT1099" si="2128">+AJ1099</f>
        <v>11621</v>
      </c>
      <c r="BU1099">
        <v>15</v>
      </c>
      <c r="BV1099">
        <f t="shared" ref="BV1099" si="2129">+AD1099</f>
        <v>2359</v>
      </c>
      <c r="BW1099">
        <f t="shared" ref="BW1099" si="2130">+BW1095+BV1099</f>
        <v>118197</v>
      </c>
      <c r="BX1099" s="167">
        <f t="shared" ref="BX1099" si="2131">+A1099</f>
        <v>44923</v>
      </c>
      <c r="BY1099">
        <f t="shared" ref="BY1099" si="2132">+AL1099</f>
        <v>2144</v>
      </c>
      <c r="BZ1099">
        <f t="shared" ref="BZ1099" si="2133">+AN1099</f>
        <v>1883</v>
      </c>
      <c r="CA1099">
        <f t="shared" ref="CA1099" si="2134">+AP1099</f>
        <v>32</v>
      </c>
      <c r="CB1099" s="167">
        <f t="shared" ref="CB1099" si="2135">+A1099</f>
        <v>44923</v>
      </c>
      <c r="CC1099">
        <f t="shared" ref="CC1099" si="2136">+AR1099</f>
        <v>8766272</v>
      </c>
      <c r="CD1099">
        <f t="shared" ref="CD1099" si="2137">+AT1099</f>
        <v>13742</v>
      </c>
      <c r="CE1099">
        <f t="shared" ref="CE1099" si="2138">+AV1099</f>
        <v>15145</v>
      </c>
      <c r="CF1099" s="167">
        <f t="shared" ref="CF1099" si="2139">+A1099</f>
        <v>44923</v>
      </c>
      <c r="CG1099">
        <f t="shared" ref="CG1099" si="2140">+AQ1099</f>
        <v>28158</v>
      </c>
      <c r="CH1099">
        <f t="shared" ref="CH1099" si="2141">+AU1099</f>
        <v>25</v>
      </c>
      <c r="CI1099" s="167">
        <f t="shared" ref="CI1099" si="2142">+A1099</f>
        <v>44923</v>
      </c>
      <c r="CJ1099">
        <f t="shared" ref="CJ1099" si="2143">+AD1099</f>
        <v>2359</v>
      </c>
      <c r="CK1099">
        <f t="shared" ref="CK1099" si="2144">+AG1099</f>
        <v>387</v>
      </c>
      <c r="CL1099" s="167">
        <f t="shared" ref="CL1099" si="2145">+A1099</f>
        <v>44923</v>
      </c>
      <c r="CM1099">
        <f t="shared" ref="CM1099" si="2146">+AI1099</f>
        <v>59</v>
      </c>
      <c r="CN1099" s="1">
        <f t="shared" ref="CN1099" si="2147">+Z1099</f>
        <v>44923</v>
      </c>
      <c r="CO1099" s="253">
        <f t="shared" ref="CO1099" si="2148">+AD1099</f>
        <v>2359</v>
      </c>
      <c r="CP1099" s="1">
        <f t="shared" ref="CP1099" si="2149">+Z1099</f>
        <v>44923</v>
      </c>
      <c r="CQ1099" s="254">
        <f t="shared" ref="CQ1099" si="2150">+AI1099</f>
        <v>59</v>
      </c>
      <c r="CR1099" s="167">
        <f t="shared" ref="CR1099" si="2151">+A1099</f>
        <v>44923</v>
      </c>
      <c r="CS1099">
        <f t="shared" ref="CS1099" si="2152">+AQ1099</f>
        <v>28158</v>
      </c>
      <c r="CT1099">
        <f t="shared" ref="CT1099" si="2153">+AU1099</f>
        <v>25</v>
      </c>
      <c r="CU1099">
        <f t="shared" ref="CU1099" si="2154">+AS1099</f>
        <v>0</v>
      </c>
    </row>
    <row r="1100" spans="1:99" ht="18" customHeight="1" x14ac:dyDescent="0.55000000000000004">
      <c r="A1100" s="167">
        <v>44924</v>
      </c>
      <c r="B1100" s="219">
        <v>24</v>
      </c>
      <c r="C1100" s="142">
        <f t="shared" ref="C1100" si="2155">+B1100+C1099</f>
        <v>29177</v>
      </c>
      <c r="D1100" s="261">
        <f t="shared" ref="D1100" si="2156">+C1100-F1100</f>
        <v>421</v>
      </c>
      <c r="E1100" s="135">
        <v>0</v>
      </c>
      <c r="F1100" s="135">
        <v>28756</v>
      </c>
      <c r="G1100" s="135">
        <v>0</v>
      </c>
      <c r="H1100" s="123"/>
      <c r="I1100" s="135">
        <v>0</v>
      </c>
      <c r="J1100" s="123"/>
      <c r="K1100" s="41">
        <v>0</v>
      </c>
      <c r="L1100" s="134"/>
      <c r="M1100" s="219"/>
      <c r="N1100" s="123"/>
      <c r="O1100" s="123"/>
      <c r="P1100" s="135"/>
      <c r="Q1100" s="135"/>
      <c r="R1100" s="123"/>
      <c r="S1100" s="123"/>
      <c r="T1100" s="135"/>
      <c r="U1100" s="135"/>
      <c r="V1100" s="123"/>
      <c r="W1100" s="41"/>
      <c r="X1100" s="136"/>
      <c r="Y1100" s="4">
        <f t="shared" si="1835"/>
        <v>912</v>
      </c>
      <c r="Z1100" s="74">
        <f t="shared" ref="Z1100" si="2157">+A1100</f>
        <v>44924</v>
      </c>
      <c r="AA1100" s="210">
        <f t="shared" si="2099"/>
        <v>9305169</v>
      </c>
      <c r="AB1100" s="210">
        <f>+AH1100+AN1100+AT1100</f>
        <v>126818</v>
      </c>
      <c r="AC1100" s="211">
        <f>+AJ1100+AP1100+AV1100</f>
        <v>26897</v>
      </c>
      <c r="AD1100" s="170">
        <f t="shared" ref="AD1100" si="2158">+AF1100-AF1099</f>
        <v>2377</v>
      </c>
      <c r="AE1100" s="222">
        <f t="shared" ref="AE1100" si="2159">+AE1099+AD1100</f>
        <v>507520</v>
      </c>
      <c r="AF1100" s="143">
        <v>508725</v>
      </c>
      <c r="AG1100" s="171">
        <f t="shared" ref="AG1100" si="2160">+AH1100-AH1099</f>
        <v>540</v>
      </c>
      <c r="AH1100" s="143">
        <v>111111</v>
      </c>
      <c r="AI1100" s="171">
        <f t="shared" ref="AI1100" si="2161">+AJ1100-AJ1099</f>
        <v>62</v>
      </c>
      <c r="AJ1100" s="172">
        <v>11683</v>
      </c>
      <c r="AK1100" s="173">
        <f t="shared" ref="AK1100" si="2162">+AL1100-AL1099</f>
        <v>88</v>
      </c>
      <c r="AL1100" s="143">
        <v>2232</v>
      </c>
      <c r="AM1100" s="173">
        <f t="shared" ref="AM1100" si="2163">+AN1100-AN1099</f>
        <v>82</v>
      </c>
      <c r="AN1100" s="143">
        <v>1965</v>
      </c>
      <c r="AO1100" s="171">
        <f t="shared" ref="AO1100" si="2164">+AP1100-AP1099</f>
        <v>1</v>
      </c>
      <c r="AP1100" s="174">
        <v>33</v>
      </c>
      <c r="AQ1100" s="173">
        <f t="shared" ref="AQ1100" si="2165">+AR1100-AR1099</f>
        <v>27940</v>
      </c>
      <c r="AR1100" s="143">
        <v>8794212</v>
      </c>
      <c r="AS1100" s="171">
        <f t="shared" ref="AS1100" si="2166">+AT1100-AT1099</f>
        <v>0</v>
      </c>
      <c r="AT1100" s="143">
        <v>13742</v>
      </c>
      <c r="AU1100" s="171">
        <f t="shared" ref="AU1100" si="2167">+AV1100-AV1099</f>
        <v>36</v>
      </c>
      <c r="AV1100" s="175">
        <v>15181</v>
      </c>
      <c r="AW1100" s="217">
        <f t="shared" si="1836"/>
        <v>939</v>
      </c>
      <c r="AX1100" s="216">
        <f t="shared" ref="AX1100" si="2168">+A1100</f>
        <v>44924</v>
      </c>
      <c r="AY1100" s="5">
        <v>908</v>
      </c>
      <c r="AZ1100" s="217">
        <f t="shared" ref="AZ1100" si="2169">+AZ1099+AY1100</f>
        <v>32057</v>
      </c>
      <c r="BA1100" s="217">
        <f t="shared" si="1840"/>
        <v>481</v>
      </c>
      <c r="BB1100" s="119">
        <v>12</v>
      </c>
      <c r="BC1100" s="26">
        <f t="shared" ref="BC1100" si="2170">+BC1099+BB1100</f>
        <v>2688</v>
      </c>
      <c r="BD1100" s="217">
        <f t="shared" si="1842"/>
        <v>516</v>
      </c>
      <c r="BE1100" s="209">
        <f t="shared" ref="BE1100" si="2171">+Z1100</f>
        <v>44924</v>
      </c>
      <c r="BF1100" s="120">
        <f t="shared" ref="BF1100" si="2172">+B1100</f>
        <v>24</v>
      </c>
      <c r="BG1100" s="120">
        <f t="shared" ref="BG1100" si="2173">+BI1100</f>
        <v>29177</v>
      </c>
      <c r="BH1100" s="209">
        <f t="shared" ref="BH1100" si="2174">+A1100</f>
        <v>44924</v>
      </c>
      <c r="BI1100" s="120">
        <f t="shared" ref="BI1100" si="2175">+C1100</f>
        <v>29177</v>
      </c>
      <c r="BJ1100" s="1">
        <f t="shared" ref="BJ1100" si="2176">+BE1100</f>
        <v>44924</v>
      </c>
      <c r="BK1100">
        <f t="shared" ref="BK1100" si="2177">+BM1100-BL1100</f>
        <v>0</v>
      </c>
      <c r="BL1100">
        <f t="shared" ref="BL1100" si="2178">+M1100</f>
        <v>0</v>
      </c>
      <c r="BM1100">
        <f t="shared" ref="BM1100" si="2179">+L1100</f>
        <v>0</v>
      </c>
      <c r="BN1100" s="1">
        <f t="shared" ref="BN1100" si="2180">+BJ1100</f>
        <v>44924</v>
      </c>
      <c r="BO1100">
        <f t="shared" ref="BO1100" si="2181">+BO1096+BM1100</f>
        <v>403155</v>
      </c>
      <c r="BP1100">
        <f t="shared" ref="BP1100" si="2182">+BP1096+BL1100</f>
        <v>13841</v>
      </c>
      <c r="BQ1100" s="167">
        <f t="shared" ref="BQ1100" si="2183">+A1100</f>
        <v>44924</v>
      </c>
      <c r="BR1100">
        <f t="shared" ref="BR1100" si="2184">+AF1100</f>
        <v>508725</v>
      </c>
      <c r="BS1100">
        <f t="shared" ref="BS1100" si="2185">+AH1100</f>
        <v>111111</v>
      </c>
      <c r="BT1100">
        <f t="shared" ref="BT1100" si="2186">+AJ1100</f>
        <v>11683</v>
      </c>
      <c r="BU1100">
        <v>15</v>
      </c>
      <c r="BV1100">
        <f t="shared" ref="BV1100" si="2187">+AD1100</f>
        <v>2377</v>
      </c>
      <c r="BW1100">
        <f t="shared" ref="BW1100" si="2188">+BW1096+BV1100</f>
        <v>131238</v>
      </c>
      <c r="BX1100" s="167">
        <f t="shared" ref="BX1100" si="2189">+A1100</f>
        <v>44924</v>
      </c>
      <c r="BY1100">
        <f t="shared" ref="BY1100" si="2190">+AL1100</f>
        <v>2232</v>
      </c>
      <c r="BZ1100">
        <f t="shared" ref="BZ1100" si="2191">+AN1100</f>
        <v>1965</v>
      </c>
      <c r="CA1100">
        <f t="shared" ref="CA1100" si="2192">+AP1100</f>
        <v>33</v>
      </c>
      <c r="CB1100" s="167">
        <f t="shared" ref="CB1100" si="2193">+A1100</f>
        <v>44924</v>
      </c>
      <c r="CC1100">
        <f t="shared" ref="CC1100" si="2194">+AR1100</f>
        <v>8794212</v>
      </c>
      <c r="CD1100">
        <f t="shared" ref="CD1100" si="2195">+AT1100</f>
        <v>13742</v>
      </c>
      <c r="CE1100">
        <f t="shared" ref="CE1100" si="2196">+AV1100</f>
        <v>15181</v>
      </c>
      <c r="CF1100" s="167">
        <f t="shared" ref="CF1100" si="2197">+A1100</f>
        <v>44924</v>
      </c>
      <c r="CG1100">
        <f t="shared" ref="CG1100" si="2198">+AQ1100</f>
        <v>27940</v>
      </c>
      <c r="CH1100">
        <f t="shared" ref="CH1100" si="2199">+AU1100</f>
        <v>36</v>
      </c>
      <c r="CI1100" s="167">
        <f t="shared" ref="CI1100" si="2200">+A1100</f>
        <v>44924</v>
      </c>
      <c r="CJ1100">
        <f t="shared" ref="CJ1100" si="2201">+AD1100</f>
        <v>2377</v>
      </c>
      <c r="CK1100">
        <f t="shared" ref="CK1100" si="2202">+AG1100</f>
        <v>540</v>
      </c>
      <c r="CL1100" s="167">
        <f t="shared" ref="CL1100" si="2203">+A1100</f>
        <v>44924</v>
      </c>
      <c r="CM1100">
        <f t="shared" ref="CM1100" si="2204">+AI1100</f>
        <v>62</v>
      </c>
      <c r="CN1100" s="1">
        <f t="shared" ref="CN1100" si="2205">+Z1100</f>
        <v>44924</v>
      </c>
      <c r="CO1100" s="253">
        <f t="shared" ref="CO1100" si="2206">+AD1100</f>
        <v>2377</v>
      </c>
      <c r="CP1100" s="1">
        <f t="shared" ref="CP1100" si="2207">+Z1100</f>
        <v>44924</v>
      </c>
      <c r="CQ1100" s="254">
        <f t="shared" ref="CQ1100" si="2208">+AI1100</f>
        <v>62</v>
      </c>
      <c r="CR1100" s="167">
        <f t="shared" ref="CR1100" si="2209">+A1100</f>
        <v>44924</v>
      </c>
      <c r="CS1100">
        <f t="shared" ref="CS1100" si="2210">+AQ1100</f>
        <v>27940</v>
      </c>
      <c r="CT1100">
        <f t="shared" ref="CT1100" si="2211">+AU1100</f>
        <v>36</v>
      </c>
      <c r="CU1100">
        <f t="shared" ref="CU1100" si="2212">+AS1100</f>
        <v>0</v>
      </c>
    </row>
    <row r="1101" spans="1:99" ht="18" customHeight="1" x14ac:dyDescent="0.55000000000000004">
      <c r="A1101" s="167">
        <v>44925</v>
      </c>
      <c r="B1101" s="219">
        <v>25</v>
      </c>
      <c r="C1101" s="142">
        <f t="shared" ref="C1101" si="2213">+B1101+C1100</f>
        <v>29202</v>
      </c>
      <c r="D1101" s="261">
        <f t="shared" ref="D1101" si="2214">+C1101-F1101</f>
        <v>406</v>
      </c>
      <c r="E1101" s="135">
        <v>0</v>
      </c>
      <c r="F1101" s="135">
        <v>28796</v>
      </c>
      <c r="G1101" s="135">
        <v>0</v>
      </c>
      <c r="H1101" s="123"/>
      <c r="I1101" s="135">
        <v>0</v>
      </c>
      <c r="J1101" s="123"/>
      <c r="K1101" s="41">
        <v>0</v>
      </c>
      <c r="L1101" s="134"/>
      <c r="M1101" s="219"/>
      <c r="N1101" s="123"/>
      <c r="O1101" s="123"/>
      <c r="P1101" s="135"/>
      <c r="Q1101" s="135"/>
      <c r="R1101" s="123"/>
      <c r="S1101" s="123"/>
      <c r="T1101" s="135"/>
      <c r="U1101" s="135"/>
      <c r="V1101" s="123"/>
      <c r="W1101" s="41"/>
      <c r="X1101" s="136"/>
      <c r="Y1101" s="4">
        <f t="shared" si="1835"/>
        <v>913</v>
      </c>
      <c r="Z1101" s="74">
        <f t="shared" ref="Z1101" si="2215">+A1101</f>
        <v>44925</v>
      </c>
      <c r="AA1101" s="210">
        <f t="shared" si="2099"/>
        <v>9335320</v>
      </c>
      <c r="AB1101" s="210">
        <f>+AH1101+AN1101+AT1101</f>
        <v>127630</v>
      </c>
      <c r="AC1101" s="211">
        <f>+AJ1101+AP1101+AV1101</f>
        <v>27008</v>
      </c>
      <c r="AD1101" s="170">
        <f t="shared" ref="AD1101" si="2216">+AF1101-AF1100</f>
        <v>2598</v>
      </c>
      <c r="AE1101" s="222">
        <f t="shared" ref="AE1101" si="2217">+AE1100+AD1101</f>
        <v>510118</v>
      </c>
      <c r="AF1101" s="143">
        <v>511323</v>
      </c>
      <c r="AG1101" s="171">
        <f t="shared" ref="AG1101" si="2218">+AH1101-AH1100</f>
        <v>678</v>
      </c>
      <c r="AH1101" s="143">
        <v>111789</v>
      </c>
      <c r="AI1101" s="171">
        <f t="shared" ref="AI1101" si="2219">+AJ1101-AJ1100</f>
        <v>72</v>
      </c>
      <c r="AJ1101" s="172">
        <v>11755</v>
      </c>
      <c r="AK1101" s="173">
        <f t="shared" ref="AK1101" si="2220">+AL1101-AL1100</f>
        <v>145</v>
      </c>
      <c r="AL1101" s="143">
        <v>2377</v>
      </c>
      <c r="AM1101" s="173">
        <f t="shared" ref="AM1101" si="2221">+AN1101-AN1100</f>
        <v>134</v>
      </c>
      <c r="AN1101" s="143">
        <v>2099</v>
      </c>
      <c r="AO1101" s="171">
        <f t="shared" ref="AO1101" si="2222">+AP1101-AP1100</f>
        <v>5</v>
      </c>
      <c r="AP1101" s="174">
        <v>38</v>
      </c>
      <c r="AQ1101" s="173">
        <f t="shared" ref="AQ1101" si="2223">+AR1101-AR1100</f>
        <v>27408</v>
      </c>
      <c r="AR1101" s="143">
        <v>8821620</v>
      </c>
      <c r="AS1101" s="171">
        <f t="shared" ref="AS1101" si="2224">+AT1101-AT1100</f>
        <v>0</v>
      </c>
      <c r="AT1101" s="143">
        <v>13742</v>
      </c>
      <c r="AU1101" s="171">
        <f t="shared" ref="AU1101:AU1102" si="2225">+AV1101-AV1100</f>
        <v>34</v>
      </c>
      <c r="AV1101" s="175">
        <v>15215</v>
      </c>
      <c r="AW1101" s="217">
        <f t="shared" si="1836"/>
        <v>940</v>
      </c>
      <c r="AX1101" s="216">
        <f t="shared" ref="AX1101" si="2226">+A1101</f>
        <v>44925</v>
      </c>
      <c r="AY1101" s="5">
        <v>1235</v>
      </c>
      <c r="AZ1101" s="217">
        <f t="shared" ref="AZ1101" si="2227">+AZ1100+AY1101</f>
        <v>33292</v>
      </c>
      <c r="BA1101" s="217">
        <f t="shared" si="1840"/>
        <v>482</v>
      </c>
      <c r="BB1101" s="119">
        <v>13</v>
      </c>
      <c r="BC1101" s="26">
        <f t="shared" ref="BC1101" si="2228">+BC1100+BB1101</f>
        <v>2701</v>
      </c>
      <c r="BD1101" s="217">
        <f t="shared" si="1842"/>
        <v>517</v>
      </c>
      <c r="BE1101" s="209">
        <f t="shared" ref="BE1101" si="2229">+Z1101</f>
        <v>44925</v>
      </c>
      <c r="BF1101" s="120">
        <f t="shared" ref="BF1101" si="2230">+B1101</f>
        <v>25</v>
      </c>
      <c r="BG1101" s="120">
        <f t="shared" ref="BG1101" si="2231">+BI1101</f>
        <v>29202</v>
      </c>
      <c r="BH1101" s="209">
        <f t="shared" ref="BH1101" si="2232">+A1101</f>
        <v>44925</v>
      </c>
      <c r="BI1101" s="120">
        <f t="shared" ref="BI1101" si="2233">+C1101</f>
        <v>29202</v>
      </c>
      <c r="BJ1101" s="1">
        <f t="shared" ref="BJ1101" si="2234">+BE1101</f>
        <v>44925</v>
      </c>
      <c r="BK1101">
        <f t="shared" ref="BK1101" si="2235">+BM1101-BL1101</f>
        <v>0</v>
      </c>
      <c r="BL1101">
        <f t="shared" ref="BL1101" si="2236">+M1101</f>
        <v>0</v>
      </c>
      <c r="BM1101">
        <f t="shared" ref="BM1101" si="2237">+L1101</f>
        <v>0</v>
      </c>
      <c r="BN1101" s="1">
        <f t="shared" ref="BN1101" si="2238">+BJ1101</f>
        <v>44925</v>
      </c>
      <c r="BO1101">
        <f t="shared" ref="BO1101" si="2239">+BO1097+BM1101</f>
        <v>407709</v>
      </c>
      <c r="BP1101">
        <f t="shared" ref="BP1101" si="2240">+BP1097+BL1101</f>
        <v>13821</v>
      </c>
      <c r="BQ1101" s="167">
        <f t="shared" ref="BQ1101" si="2241">+A1101</f>
        <v>44925</v>
      </c>
      <c r="BR1101">
        <f t="shared" ref="BR1101:BR1102" si="2242">+AF1101</f>
        <v>511323</v>
      </c>
      <c r="BS1101">
        <f t="shared" ref="BS1101:BS1102" si="2243">+AH1101</f>
        <v>111789</v>
      </c>
      <c r="BT1101">
        <f t="shared" ref="BT1101:BT1102" si="2244">+AJ1101</f>
        <v>11755</v>
      </c>
      <c r="BU1101">
        <v>15</v>
      </c>
      <c r="BV1101">
        <f t="shared" ref="BV1101" si="2245">+AD1101</f>
        <v>2598</v>
      </c>
      <c r="BW1101">
        <f t="shared" ref="BW1101" si="2246">+BW1097+BV1101</f>
        <v>121267</v>
      </c>
      <c r="BX1101" s="167">
        <f t="shared" ref="BX1101" si="2247">+A1101</f>
        <v>44925</v>
      </c>
      <c r="BY1101">
        <f t="shared" ref="BY1101:BY1102" si="2248">+AL1101</f>
        <v>2377</v>
      </c>
      <c r="BZ1101">
        <f t="shared" ref="BZ1101:BZ1102" si="2249">+AN1101</f>
        <v>2099</v>
      </c>
      <c r="CA1101">
        <f t="shared" ref="CA1101:CA1102" si="2250">+AP1101</f>
        <v>38</v>
      </c>
      <c r="CB1101" s="167">
        <f t="shared" ref="CB1101" si="2251">+A1101</f>
        <v>44925</v>
      </c>
      <c r="CC1101">
        <f t="shared" ref="CC1101:CC1102" si="2252">+AR1101</f>
        <v>8821620</v>
      </c>
      <c r="CD1101">
        <f t="shared" ref="CD1101" si="2253">+AT1101</f>
        <v>13742</v>
      </c>
      <c r="CE1101">
        <f t="shared" ref="CE1101:CE1102" si="2254">+AV1101</f>
        <v>15215</v>
      </c>
      <c r="CF1101" s="167">
        <f t="shared" ref="CF1101" si="2255">+A1101</f>
        <v>44925</v>
      </c>
      <c r="CG1101">
        <f t="shared" ref="CG1101" si="2256">+AQ1101</f>
        <v>27408</v>
      </c>
      <c r="CH1101">
        <f t="shared" ref="CH1101" si="2257">+AU1101</f>
        <v>34</v>
      </c>
      <c r="CI1101" s="167">
        <f t="shared" ref="CI1101" si="2258">+A1101</f>
        <v>44925</v>
      </c>
      <c r="CJ1101">
        <f t="shared" ref="CJ1101" si="2259">+AD1101</f>
        <v>2598</v>
      </c>
      <c r="CK1101">
        <f t="shared" ref="CK1101" si="2260">+AG1101</f>
        <v>678</v>
      </c>
      <c r="CL1101" s="167">
        <f t="shared" ref="CL1101" si="2261">+A1101</f>
        <v>44925</v>
      </c>
      <c r="CM1101">
        <f t="shared" ref="CM1101" si="2262">+AI1101</f>
        <v>72</v>
      </c>
      <c r="CN1101" s="1">
        <f t="shared" ref="CN1101" si="2263">+Z1101</f>
        <v>44925</v>
      </c>
      <c r="CO1101" s="253">
        <f t="shared" ref="CO1101" si="2264">+AD1101</f>
        <v>2598</v>
      </c>
      <c r="CP1101" s="1">
        <f t="shared" ref="CP1101" si="2265">+Z1101</f>
        <v>44925</v>
      </c>
      <c r="CQ1101" s="254">
        <f t="shared" ref="CQ1101" si="2266">+AI1101</f>
        <v>72</v>
      </c>
      <c r="CR1101" s="167">
        <f t="shared" ref="CR1101" si="2267">+A1101</f>
        <v>44925</v>
      </c>
      <c r="CS1101">
        <f t="shared" ref="CS1101" si="2268">+AQ1101</f>
        <v>27408</v>
      </c>
      <c r="CT1101">
        <f t="shared" ref="CT1101" si="2269">+AU1101</f>
        <v>34</v>
      </c>
      <c r="CU1101">
        <f t="shared" ref="CU1101" si="2270">+AS1101</f>
        <v>0</v>
      </c>
    </row>
    <row r="1102" spans="1:99" ht="18" customHeight="1" x14ac:dyDescent="0.55000000000000004">
      <c r="A1102" s="167">
        <v>44926</v>
      </c>
      <c r="B1102" s="219">
        <v>36</v>
      </c>
      <c r="C1102" s="142">
        <f t="shared" ref="C1102" si="2271">+B1102+C1101</f>
        <v>29238</v>
      </c>
      <c r="D1102" s="261">
        <f t="shared" ref="D1102" si="2272">+C1102-F1102</f>
        <v>408</v>
      </c>
      <c r="E1102" s="135">
        <v>0</v>
      </c>
      <c r="F1102" s="135">
        <v>28830</v>
      </c>
      <c r="G1102" s="135">
        <v>0</v>
      </c>
      <c r="H1102" s="123"/>
      <c r="I1102" s="135">
        <v>0</v>
      </c>
      <c r="J1102" s="123"/>
      <c r="K1102" s="41">
        <v>0</v>
      </c>
      <c r="L1102" s="134"/>
      <c r="M1102" s="219"/>
      <c r="N1102" s="123"/>
      <c r="O1102" s="123"/>
      <c r="P1102" s="135"/>
      <c r="Q1102" s="135"/>
      <c r="R1102" s="123"/>
      <c r="S1102" s="123"/>
      <c r="T1102" s="135"/>
      <c r="U1102" s="135"/>
      <c r="V1102" s="123"/>
      <c r="W1102" s="41"/>
      <c r="X1102" s="136"/>
      <c r="Y1102" s="4">
        <f t="shared" si="1835"/>
        <v>914</v>
      </c>
      <c r="Z1102" s="74">
        <f t="shared" ref="Z1102" si="2273">+A1102</f>
        <v>44926</v>
      </c>
      <c r="AA1102" s="210">
        <f t="shared" si="2099"/>
        <v>9363400</v>
      </c>
      <c r="AB1102" s="210">
        <f>+AH1102+AN1102+AT1102</f>
        <v>128414</v>
      </c>
      <c r="AC1102" s="211">
        <f>+AJ1102+AP1102+AV1102</f>
        <v>27105</v>
      </c>
      <c r="AD1102" s="170">
        <f t="shared" ref="AD1102" si="2274">+AF1102-AF1101</f>
        <v>2216</v>
      </c>
      <c r="AE1102" s="222">
        <f t="shared" ref="AE1102" si="2275">+AE1101+AD1102</f>
        <v>512334</v>
      </c>
      <c r="AF1102" s="143">
        <v>513539</v>
      </c>
      <c r="AG1102" s="171">
        <f t="shared" ref="AG1102" si="2276">+AH1102-AH1101</f>
        <v>676</v>
      </c>
      <c r="AH1102" s="143">
        <v>112465</v>
      </c>
      <c r="AI1102" s="171">
        <f t="shared" ref="AI1102" si="2277">+AJ1102-AJ1101</f>
        <v>52</v>
      </c>
      <c r="AJ1102" s="172">
        <v>11807</v>
      </c>
      <c r="AK1102" s="173">
        <f t="shared" ref="AK1102" si="2278">+AL1102-AL1101</f>
        <v>124</v>
      </c>
      <c r="AL1102" s="143">
        <v>2501</v>
      </c>
      <c r="AM1102" s="173">
        <f t="shared" ref="AM1102" si="2279">+AN1102-AN1101</f>
        <v>108</v>
      </c>
      <c r="AN1102" s="143">
        <v>2207</v>
      </c>
      <c r="AO1102" s="171">
        <f t="shared" ref="AO1102" si="2280">+AP1102-AP1101</f>
        <v>7</v>
      </c>
      <c r="AP1102" s="174">
        <v>45</v>
      </c>
      <c r="AQ1102" s="173">
        <f t="shared" ref="AQ1102" si="2281">+AR1102-AR1101</f>
        <v>25740</v>
      </c>
      <c r="AR1102" s="143">
        <v>8847360</v>
      </c>
      <c r="AS1102" s="171">
        <f t="shared" ref="AS1102" si="2282">+AT1102-AT1101</f>
        <v>0</v>
      </c>
      <c r="AT1102" s="143">
        <v>13742</v>
      </c>
      <c r="AU1102" s="171">
        <f t="shared" si="2225"/>
        <v>38</v>
      </c>
      <c r="AV1102" s="175">
        <v>15253</v>
      </c>
      <c r="AW1102" s="217">
        <f t="shared" si="1836"/>
        <v>941</v>
      </c>
      <c r="AX1102" s="216">
        <f t="shared" ref="AX1102" si="2283">+A1102</f>
        <v>44926</v>
      </c>
      <c r="AY1102" s="5">
        <v>718</v>
      </c>
      <c r="AZ1102" s="217">
        <f t="shared" ref="AZ1102" si="2284">+AZ1101+AY1102</f>
        <v>34010</v>
      </c>
      <c r="BA1102" s="217">
        <f t="shared" si="1840"/>
        <v>483</v>
      </c>
      <c r="BB1102" s="119">
        <v>13</v>
      </c>
      <c r="BC1102" s="26">
        <f t="shared" ref="BC1102" si="2285">+BC1101+BB1102</f>
        <v>2714</v>
      </c>
      <c r="BD1102" s="217">
        <f t="shared" si="1842"/>
        <v>518</v>
      </c>
      <c r="BE1102" s="209">
        <f t="shared" ref="BE1102" si="2286">+Z1102</f>
        <v>44926</v>
      </c>
      <c r="BF1102" s="120">
        <f t="shared" ref="BF1102" si="2287">+B1102</f>
        <v>36</v>
      </c>
      <c r="BG1102" s="120">
        <f t="shared" ref="BG1102" si="2288">+BI1102</f>
        <v>29238</v>
      </c>
      <c r="BH1102" s="209">
        <f t="shared" ref="BH1102" si="2289">+A1102</f>
        <v>44926</v>
      </c>
      <c r="BI1102" s="120">
        <f t="shared" ref="BI1102" si="2290">+C1102</f>
        <v>29238</v>
      </c>
      <c r="BJ1102" s="1">
        <f t="shared" ref="BJ1102" si="2291">+BE1102</f>
        <v>44926</v>
      </c>
      <c r="BK1102">
        <f t="shared" ref="BK1102" si="2292">+BM1102-BL1102</f>
        <v>0</v>
      </c>
      <c r="BL1102">
        <f t="shared" ref="BL1102" si="2293">+M1102</f>
        <v>0</v>
      </c>
      <c r="BM1102">
        <f t="shared" ref="BM1102" si="2294">+L1102</f>
        <v>0</v>
      </c>
      <c r="BN1102" s="1">
        <f t="shared" ref="BN1102" si="2295">+BJ1102</f>
        <v>44926</v>
      </c>
      <c r="BO1102">
        <f t="shared" ref="BO1102" si="2296">+BO1098+BM1102</f>
        <v>399078</v>
      </c>
      <c r="BP1102">
        <f t="shared" ref="BP1102" si="2297">+BP1098+BL1102</f>
        <v>14223</v>
      </c>
      <c r="BQ1102" s="167">
        <f t="shared" ref="BQ1102" si="2298">+A1102</f>
        <v>44926</v>
      </c>
      <c r="BR1102">
        <f t="shared" ref="BR1102" si="2299">+AF1102</f>
        <v>513539</v>
      </c>
      <c r="BS1102">
        <f t="shared" ref="BS1102" si="2300">+AH1102</f>
        <v>112465</v>
      </c>
      <c r="BT1102">
        <f t="shared" ref="BT1102" si="2301">+AJ1102</f>
        <v>11807</v>
      </c>
      <c r="BU1102">
        <v>15</v>
      </c>
      <c r="BV1102">
        <f t="shared" ref="BV1102" si="2302">+AD1102</f>
        <v>2216</v>
      </c>
      <c r="BW1102">
        <f t="shared" ref="BW1102" si="2303">+BW1098+BV1102</f>
        <v>134089</v>
      </c>
      <c r="BX1102" s="167">
        <f t="shared" ref="BX1102" si="2304">+A1102</f>
        <v>44926</v>
      </c>
      <c r="BY1102">
        <f t="shared" ref="BY1102" si="2305">+AL1102</f>
        <v>2501</v>
      </c>
      <c r="BZ1102">
        <f t="shared" ref="BZ1102" si="2306">+AN1102</f>
        <v>2207</v>
      </c>
      <c r="CA1102">
        <f t="shared" ref="CA1102" si="2307">+AP1102</f>
        <v>45</v>
      </c>
      <c r="CB1102" s="167">
        <f t="shared" ref="CB1102" si="2308">+A1102</f>
        <v>44926</v>
      </c>
      <c r="CC1102">
        <f t="shared" ref="CC1102" si="2309">+AR1102</f>
        <v>8847360</v>
      </c>
      <c r="CD1102">
        <f t="shared" ref="CD1102" si="2310">+AT1102</f>
        <v>13742</v>
      </c>
      <c r="CE1102">
        <f t="shared" ref="CE1102" si="2311">+AV1102</f>
        <v>15253</v>
      </c>
      <c r="CF1102" s="167">
        <f t="shared" ref="CF1102" si="2312">+A1102</f>
        <v>44926</v>
      </c>
      <c r="CG1102">
        <f t="shared" ref="CG1102" si="2313">+AQ1102</f>
        <v>25740</v>
      </c>
      <c r="CH1102">
        <f t="shared" ref="CH1102" si="2314">+AU1102</f>
        <v>38</v>
      </c>
      <c r="CI1102" s="167">
        <f t="shared" ref="CI1102" si="2315">+A1102</f>
        <v>44926</v>
      </c>
      <c r="CJ1102">
        <f t="shared" ref="CJ1102" si="2316">+AD1102</f>
        <v>2216</v>
      </c>
      <c r="CK1102">
        <f t="shared" ref="CK1102" si="2317">+AG1102</f>
        <v>676</v>
      </c>
      <c r="CL1102" s="167">
        <f t="shared" ref="CL1102" si="2318">+A1102</f>
        <v>44926</v>
      </c>
      <c r="CM1102">
        <f t="shared" ref="CM1102" si="2319">+AI1102</f>
        <v>52</v>
      </c>
      <c r="CN1102" s="1">
        <f t="shared" ref="CN1102" si="2320">+Z1102</f>
        <v>44926</v>
      </c>
      <c r="CO1102" s="253">
        <f t="shared" ref="CO1102" si="2321">+AD1102</f>
        <v>2216</v>
      </c>
      <c r="CP1102" s="1">
        <f t="shared" ref="CP1102" si="2322">+Z1102</f>
        <v>44926</v>
      </c>
      <c r="CQ1102" s="254">
        <f t="shared" ref="CQ1102" si="2323">+AI1102</f>
        <v>52</v>
      </c>
      <c r="CR1102" s="167">
        <f t="shared" ref="CR1102" si="2324">+A1102</f>
        <v>44926</v>
      </c>
      <c r="CS1102">
        <f t="shared" ref="CS1102" si="2325">+AQ1102</f>
        <v>25740</v>
      </c>
      <c r="CT1102">
        <f t="shared" ref="CT1102" si="2326">+AU1102</f>
        <v>38</v>
      </c>
      <c r="CU1102">
        <f t="shared" ref="CU1102" si="2327">+AS1102</f>
        <v>0</v>
      </c>
    </row>
    <row r="1103" spans="1:99" ht="18" customHeight="1" x14ac:dyDescent="0.55000000000000004">
      <c r="A1103" s="167"/>
      <c r="B1103" s="219"/>
      <c r="C1103" s="142"/>
      <c r="D1103" s="261"/>
      <c r="E1103" s="135"/>
      <c r="F1103" s="135"/>
      <c r="G1103" s="135"/>
      <c r="H1103" s="123"/>
      <c r="I1103" s="135"/>
      <c r="J1103" s="123"/>
      <c r="K1103" s="41"/>
      <c r="L1103" s="134"/>
      <c r="M1103" s="219"/>
      <c r="N1103" s="123"/>
      <c r="O1103" s="123"/>
      <c r="P1103" s="135"/>
      <c r="Q1103" s="135"/>
      <c r="R1103" s="123"/>
      <c r="S1103" s="123"/>
      <c r="T1103" s="135"/>
      <c r="U1103" s="135"/>
      <c r="V1103" s="123"/>
      <c r="W1103" s="41"/>
      <c r="X1103" s="136"/>
      <c r="Y1103" s="4"/>
      <c r="Z1103" s="74"/>
      <c r="AA1103" s="210"/>
      <c r="AB1103" s="210"/>
      <c r="AC1103" s="211"/>
      <c r="AD1103" s="170"/>
      <c r="AE1103" s="222"/>
      <c r="AF1103" s="143"/>
      <c r="AG1103" s="171"/>
      <c r="AH1103" s="143"/>
      <c r="AI1103" s="171"/>
      <c r="AJ1103" s="172"/>
      <c r="AK1103" s="173"/>
      <c r="AL1103" s="143"/>
      <c r="AM1103" s="171"/>
      <c r="AN1103" s="143"/>
      <c r="AO1103" s="171"/>
      <c r="AP1103" s="174"/>
      <c r="AQ1103" s="173"/>
      <c r="AR1103" s="143"/>
      <c r="AS1103" s="171"/>
      <c r="AT1103" s="143"/>
      <c r="AU1103" s="171"/>
      <c r="AV1103" s="175"/>
      <c r="AW1103" s="217"/>
      <c r="AX1103" s="216"/>
      <c r="AY1103" s="5"/>
      <c r="AZ1103" s="217"/>
      <c r="BA1103" s="217"/>
      <c r="BB1103" s="119"/>
      <c r="BC1103" s="26"/>
      <c r="BD1103" s="217"/>
      <c r="BE1103" s="209"/>
      <c r="BF1103" s="120"/>
      <c r="BG1103" s="120"/>
      <c r="BH1103" s="209"/>
      <c r="BI1103" s="120"/>
      <c r="BJ1103" s="1"/>
      <c r="BN1103" s="1"/>
      <c r="BQ1103" s="167"/>
      <c r="BX1103" s="167"/>
      <c r="CB1103" s="167"/>
      <c r="CE1103">
        <f>+AV1103</f>
        <v>0</v>
      </c>
      <c r="CF1103" s="216"/>
      <c r="CI1103" s="167"/>
      <c r="CL1103" s="167"/>
      <c r="CN1103" s="1"/>
      <c r="CO1103" s="253"/>
      <c r="CP1103" s="1"/>
      <c r="CQ1103" s="254"/>
      <c r="CR1103" s="167"/>
    </row>
    <row r="1104" spans="1:99" ht="18" customHeight="1" x14ac:dyDescent="0.55000000000000004">
      <c r="A1104" s="167"/>
      <c r="B1104" s="219"/>
      <c r="C1104" s="142"/>
      <c r="D1104" s="142"/>
      <c r="E1104" s="135"/>
      <c r="F1104" s="135"/>
      <c r="G1104" s="135"/>
      <c r="H1104" s="123"/>
      <c r="I1104" s="135"/>
      <c r="J1104" s="123"/>
      <c r="K1104" s="41"/>
      <c r="L1104" s="134"/>
      <c r="M1104" s="135"/>
      <c r="N1104" s="123"/>
      <c r="O1104" s="123"/>
      <c r="P1104" s="135"/>
      <c r="Q1104" s="135"/>
      <c r="R1104" s="123"/>
      <c r="S1104" s="123"/>
      <c r="T1104" s="135"/>
      <c r="U1104" s="135"/>
      <c r="V1104" s="123"/>
      <c r="W1104" s="41"/>
      <c r="X1104" s="136"/>
      <c r="Y1104" s="4"/>
      <c r="Z1104" s="74"/>
      <c r="AA1104" s="210"/>
      <c r="AB1104" s="210"/>
      <c r="AC1104" s="211"/>
      <c r="AD1104" s="170"/>
      <c r="AE1104" s="222"/>
      <c r="AF1104" s="143"/>
      <c r="AG1104" s="171"/>
      <c r="AH1104" s="143"/>
      <c r="AI1104" s="171"/>
      <c r="AJ1104" s="172"/>
      <c r="AK1104" s="173"/>
      <c r="AL1104" s="143"/>
      <c r="AM1104" s="171"/>
      <c r="AN1104" s="143"/>
      <c r="AO1104" s="171"/>
      <c r="AP1104" s="174"/>
      <c r="AQ1104" s="173"/>
      <c r="AR1104" s="143"/>
      <c r="AS1104" s="171"/>
      <c r="AT1104" s="143"/>
      <c r="AU1104" s="171"/>
      <c r="AV1104" s="175"/>
      <c r="AW1104" s="217"/>
      <c r="AX1104" s="216"/>
      <c r="AY1104" s="5"/>
      <c r="AZ1104" s="217"/>
      <c r="BA1104" s="217"/>
      <c r="BB1104" s="119"/>
      <c r="BC1104" s="26"/>
      <c r="BD1104" s="217"/>
      <c r="BE1104" s="209"/>
      <c r="BF1104" s="120"/>
      <c r="BG1104" s="120"/>
      <c r="BH1104" s="209"/>
      <c r="BI1104" s="120"/>
      <c r="BJ1104" s="1"/>
      <c r="BN1104" s="1"/>
      <c r="BQ1104" s="167"/>
      <c r="BX1104" s="167"/>
      <c r="CB1104" s="167"/>
      <c r="CI1104" s="167"/>
      <c r="CL1104" s="167"/>
      <c r="CN1104" s="1"/>
      <c r="CO1104" s="253"/>
      <c r="CP1104" s="1"/>
      <c r="CQ1104" s="254"/>
      <c r="CR1104" s="167"/>
    </row>
    <row r="1105" spans="1:74" ht="7" customHeight="1" thickBot="1" x14ac:dyDescent="0.6">
      <c r="A1105" s="65"/>
      <c r="B1105" s="134"/>
      <c r="C1105" s="142"/>
      <c r="D1105" s="135"/>
      <c r="E1105" s="135"/>
      <c r="F1105" s="135"/>
      <c r="G1105" s="135"/>
      <c r="H1105" s="123"/>
      <c r="I1105" s="135"/>
      <c r="J1105" s="123"/>
      <c r="K1105" s="136"/>
      <c r="L1105" s="134"/>
      <c r="M1105" s="135"/>
      <c r="N1105" s="123"/>
      <c r="O1105" s="123"/>
      <c r="P1105" s="135"/>
      <c r="Q1105" s="135"/>
      <c r="R1105" s="123"/>
      <c r="S1105" s="123"/>
      <c r="T1105" s="135"/>
      <c r="U1105" s="135"/>
      <c r="V1105" s="123"/>
      <c r="W1105" s="41"/>
      <c r="X1105" s="136"/>
      <c r="Z1105" s="65"/>
      <c r="AA1105" s="63"/>
      <c r="AB1105" s="63"/>
      <c r="AC1105" s="63"/>
      <c r="AD1105" s="170"/>
      <c r="AE1105" s="222"/>
      <c r="AF1105" s="143"/>
      <c r="AG1105" s="171"/>
      <c r="AH1105" s="143"/>
      <c r="AI1105" s="171"/>
      <c r="AJ1105" s="172"/>
      <c r="AK1105" s="173"/>
      <c r="AL1105" s="143"/>
      <c r="AM1105" s="171"/>
      <c r="AN1105" s="143"/>
      <c r="AO1105" s="171"/>
      <c r="AP1105" s="174"/>
      <c r="AQ1105" s="173"/>
      <c r="AR1105" s="143"/>
      <c r="AS1105" s="171"/>
      <c r="AT1105" s="143"/>
      <c r="AU1105" s="171"/>
      <c r="AV1105" s="175"/>
    </row>
    <row r="1106" spans="1:74" x14ac:dyDescent="0.55000000000000004">
      <c r="B1106" s="44"/>
      <c r="C1106" s="44"/>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AE1106">
        <f>SUM(AD443:AD448)</f>
        <v>190</v>
      </c>
      <c r="AY1106" s="44" t="s">
        <v>474</v>
      </c>
      <c r="BB1106" s="44" t="s">
        <v>473</v>
      </c>
      <c r="BV1106">
        <f>SUM(BV442:BV1105)</f>
        <v>502389</v>
      </c>
    </row>
    <row r="1107" spans="1:74" x14ac:dyDescent="0.55000000000000004">
      <c r="B1107">
        <f>SUM(B554:B584)</f>
        <v>832</v>
      </c>
      <c r="AA1107" s="263">
        <f>+AA881-AA880</f>
        <v>82409</v>
      </c>
      <c r="AE1107" s="44">
        <f>SUM(AD1084:AD1090)</f>
        <v>10956</v>
      </c>
      <c r="AG1107">
        <f>40317-40254</f>
        <v>63</v>
      </c>
      <c r="AI1107" s="236">
        <f>SUM(AI1084:AI1090)</f>
        <v>226</v>
      </c>
      <c r="AJ1107">
        <f>SUM(AI797:AI1104)</f>
        <v>11063</v>
      </c>
      <c r="AK1107">
        <f>SUM(AK907:AK1103)</f>
        <v>2418</v>
      </c>
      <c r="AR1107" s="44">
        <f>SUM(AQ1084:AQ1090)</f>
        <v>107374</v>
      </c>
      <c r="AT1107" s="44">
        <f>SUM(AU1084:AU1090)</f>
        <v>203</v>
      </c>
      <c r="AU1107">
        <f>SUM(AU889:AU918)</f>
        <v>4396</v>
      </c>
      <c r="AV1107">
        <f>SUM(AU854:AU1104)</f>
        <v>14397</v>
      </c>
      <c r="AY1107" s="44">
        <f>SUM(AY359:AY413)</f>
        <v>69</v>
      </c>
      <c r="BB1107" s="44">
        <f>SUM(BB374:BB413)</f>
        <v>941</v>
      </c>
    </row>
    <row r="1108" spans="1:74" x14ac:dyDescent="0.55000000000000004">
      <c r="L1108">
        <f>SUM(L97:L1107)</f>
        <v>1582561</v>
      </c>
      <c r="P1108">
        <f>SUM(P97:P1107)</f>
        <v>61103</v>
      </c>
      <c r="AD1108">
        <f>SUM(AD188:AD194)</f>
        <v>82</v>
      </c>
      <c r="AG1108">
        <f>840+40254</f>
        <v>41094</v>
      </c>
      <c r="AJ1108">
        <f>SUM(AI797:AI827)</f>
        <v>7081</v>
      </c>
      <c r="AV1108">
        <f>SUM(AU797:AU827)</f>
        <v>0</v>
      </c>
      <c r="AY1108" s="44" t="s">
        <v>685</v>
      </c>
    </row>
    <row r="1109" spans="1:74" ht="15" customHeight="1" x14ac:dyDescent="0.55000000000000004">
      <c r="A1109" s="119"/>
      <c r="D1109">
        <f>SUM(B229:B259)</f>
        <v>435</v>
      </c>
      <c r="Z1109" s="119"/>
      <c r="AA1109" s="119"/>
      <c r="AB1109" s="119"/>
      <c r="AC1109" s="119"/>
      <c r="AJ1109">
        <f>SUM(AI828:AI857)</f>
        <v>1483</v>
      </c>
      <c r="AV1109">
        <f>SUM(AU828:AU857)</f>
        <v>12</v>
      </c>
      <c r="AY1109" s="44">
        <f>SUM(AY581:AY1105)</f>
        <v>33600</v>
      </c>
    </row>
    <row r="1110" spans="1:74" x14ac:dyDescent="0.55000000000000004">
      <c r="AB1110" s="44" t="s">
        <v>827</v>
      </c>
      <c r="AD1110" s="44">
        <f>SUM(AD810:AD816)</f>
        <v>17671</v>
      </c>
      <c r="AH1110" s="4">
        <f>SUM(AD797:AD827)</f>
        <v>206192</v>
      </c>
      <c r="AI1110" s="5" t="s">
        <v>949</v>
      </c>
      <c r="AJ1110" s="4">
        <f>SUM(AI797:AI827)</f>
        <v>7081</v>
      </c>
      <c r="AN1110" s="227">
        <f>SUM(AK797:AK827)</f>
        <v>1</v>
      </c>
      <c r="AO1110" s="231" t="s">
        <v>949</v>
      </c>
      <c r="AP1110" s="227">
        <f>SUM(AO797:AO827)</f>
        <v>0</v>
      </c>
      <c r="AT1110" s="26">
        <f>SUM(AQ797:AQ827)</f>
        <v>2905</v>
      </c>
      <c r="AU1110" s="218" t="s">
        <v>949</v>
      </c>
      <c r="AV1110" s="26">
        <f>SUM(AU797:AU827)</f>
        <v>0</v>
      </c>
    </row>
    <row r="1111" spans="1:74" x14ac:dyDescent="0.55000000000000004">
      <c r="AH1111" s="4">
        <f>SUM(AD828:AD857)</f>
        <v>44357</v>
      </c>
      <c r="AI1111" s="5" t="s">
        <v>948</v>
      </c>
      <c r="AJ1111" s="4">
        <f>SUM(AI828:AI857)</f>
        <v>1483</v>
      </c>
      <c r="AN1111" s="227">
        <f>SUM(AK828:AK857)</f>
        <v>0</v>
      </c>
      <c r="AO1111" s="231" t="s">
        <v>948</v>
      </c>
      <c r="AP1111" s="227">
        <f>SUM(AO828:AO857)</f>
        <v>0</v>
      </c>
      <c r="AT1111" s="26">
        <f>SUM(AQ828:AQ857)</f>
        <v>92489</v>
      </c>
      <c r="AU1111" s="218" t="s">
        <v>948</v>
      </c>
      <c r="AV1111" s="26">
        <f>SUM(AU828:AU857)</f>
        <v>12</v>
      </c>
    </row>
    <row r="1112" spans="1:74" x14ac:dyDescent="0.55000000000000004">
      <c r="AH1112" s="4">
        <f>SUM(AD858:AD888)</f>
        <v>1728</v>
      </c>
      <c r="AI1112" s="5" t="s">
        <v>914</v>
      </c>
      <c r="AJ1112" s="4">
        <f>SUM(AI858:AI888)</f>
        <v>70</v>
      </c>
      <c r="AN1112" s="227">
        <f>SUM(AK858:AK888)</f>
        <v>1</v>
      </c>
      <c r="AO1112" s="231" t="s">
        <v>914</v>
      </c>
      <c r="AP1112" s="227">
        <f>SUM(AO858:AO888)</f>
        <v>0</v>
      </c>
      <c r="AT1112" s="26">
        <f>SUM(AQ858:AQ888)</f>
        <v>1917100</v>
      </c>
      <c r="AU1112" s="218" t="s">
        <v>914</v>
      </c>
      <c r="AV1112" s="26">
        <f>SUM(AU858:AU888)</f>
        <v>1390</v>
      </c>
    </row>
    <row r="1113" spans="1:74" x14ac:dyDescent="0.55000000000000004">
      <c r="AH1113" s="4">
        <f>SUM(AD889:AD918)</f>
        <v>5667</v>
      </c>
      <c r="AI1113" s="5" t="s">
        <v>947</v>
      </c>
      <c r="AJ1113" s="4">
        <f>SUM(AI889:AI918)</f>
        <v>23</v>
      </c>
      <c r="AN1113" s="227">
        <f>SUM(AK889:AK918)</f>
        <v>181</v>
      </c>
      <c r="AO1113" s="231" t="s">
        <v>947</v>
      </c>
      <c r="AP1113" s="227">
        <f>SUM(AO889:AO918)</f>
        <v>0</v>
      </c>
      <c r="AT1113" s="26">
        <f>SUM(AQ889:AQ918)</f>
        <v>1734300</v>
      </c>
      <c r="AU1113" s="218" t="s">
        <v>947</v>
      </c>
      <c r="AV1113" s="26">
        <f>SUM(AU889:AU918)</f>
        <v>4396</v>
      </c>
    </row>
    <row r="1114" spans="1:74" x14ac:dyDescent="0.55000000000000004">
      <c r="AH1114" s="4">
        <f>SUM(AD919:AD949)</f>
        <v>17832</v>
      </c>
      <c r="AI1114" s="5" t="s">
        <v>966</v>
      </c>
      <c r="AJ1114" s="4">
        <f>SUM(AI919:AI949)</f>
        <v>102</v>
      </c>
      <c r="AN1114" s="227">
        <f>SUM(AK919:AK949)</f>
        <v>527</v>
      </c>
      <c r="AO1114" s="231" t="s">
        <v>966</v>
      </c>
      <c r="AP1114" s="227">
        <f>SUM(AO919:AO949)</f>
        <v>6</v>
      </c>
      <c r="AT1114" s="26">
        <f>SUM(AQ919:AQ949)</f>
        <v>820902</v>
      </c>
      <c r="AU1114" s="218" t="s">
        <v>966</v>
      </c>
      <c r="AV1114" s="26">
        <f>SUM(AU919:AU949)</f>
        <v>2276</v>
      </c>
    </row>
    <row r="1115" spans="1:74" x14ac:dyDescent="0.55000000000000004">
      <c r="AH1115" s="4">
        <f>SUM(AD950:AD980)</f>
        <v>29892</v>
      </c>
      <c r="AI1115" s="5" t="s">
        <v>978</v>
      </c>
      <c r="AJ1115" s="4">
        <f>SUM(AI950:AI980)</f>
        <v>187</v>
      </c>
      <c r="AN1115" s="227">
        <f>SUM(AK950:AK980)</f>
        <v>2</v>
      </c>
      <c r="AO1115" s="231" t="s">
        <v>978</v>
      </c>
      <c r="AP1115" s="227">
        <f>SUM(AO950:AO980)</f>
        <v>0</v>
      </c>
      <c r="AT1115" s="26">
        <f>SUM(AQ950:AQ980)</f>
        <v>719844</v>
      </c>
      <c r="AU1115" s="218" t="s">
        <v>978</v>
      </c>
      <c r="AV1115" s="26">
        <f>SUM(AU950:AU980)</f>
        <v>987</v>
      </c>
    </row>
    <row r="1116" spans="1:74" x14ac:dyDescent="0.55000000000000004">
      <c r="AH1116" s="4">
        <f>SUM(AD981:AD1010)</f>
        <v>28866</v>
      </c>
      <c r="AI1116" s="5" t="s">
        <v>979</v>
      </c>
      <c r="AJ1116" s="4">
        <f>SUM(AI981:AI1010)</f>
        <v>471</v>
      </c>
      <c r="AN1116" s="227">
        <f>SUM(AK981:AK1010)</f>
        <v>0</v>
      </c>
      <c r="AO1116" s="231" t="s">
        <v>979</v>
      </c>
      <c r="AP1116" s="227">
        <f>SUM(AO981:AO1010)</f>
        <v>0</v>
      </c>
      <c r="AT1116" s="26">
        <f>SUM(AQ981:AQ1010)</f>
        <v>1153371</v>
      </c>
      <c r="AU1116" s="218" t="s">
        <v>979</v>
      </c>
      <c r="AV1116" s="26">
        <f>SUM(AU981:AU1010)</f>
        <v>1139</v>
      </c>
    </row>
    <row r="1117" spans="1:74" x14ac:dyDescent="0.55000000000000004">
      <c r="AH1117" s="4">
        <f>SUM(AD1011:AD1041)</f>
        <v>20341</v>
      </c>
      <c r="AI1117" s="5" t="s">
        <v>982</v>
      </c>
      <c r="AJ1117" s="4">
        <f>SUM(AI1011:AI1041)</f>
        <v>236</v>
      </c>
      <c r="AN1117" s="227">
        <f>SUM(AK1011:AK1041)</f>
        <v>2</v>
      </c>
      <c r="AO1117" s="231" t="s">
        <v>982</v>
      </c>
      <c r="AP1117" s="227">
        <f>SUM(AO1011:AO1041)</f>
        <v>0</v>
      </c>
      <c r="AT1117" s="26">
        <f>SUM(AQ1011:AQ1041)</f>
        <v>1251326</v>
      </c>
      <c r="AU1117" s="218" t="s">
        <v>982</v>
      </c>
      <c r="AV1117" s="26">
        <f>SUM(AU1011:AU1041)</f>
        <v>1778</v>
      </c>
    </row>
    <row r="1118" spans="1:74" x14ac:dyDescent="0.55000000000000004">
      <c r="AH1118" s="4">
        <f>SUM(AD1042:AD1071)</f>
        <v>24449</v>
      </c>
      <c r="AI1118" s="5" t="s">
        <v>983</v>
      </c>
      <c r="AJ1118" s="4">
        <f>SUM(AI1042:AI1071)</f>
        <v>350</v>
      </c>
      <c r="AN1118" s="227">
        <f>SUM(AK1042:AK1071)</f>
        <v>11</v>
      </c>
      <c r="AO1118" s="231" t="s">
        <v>983</v>
      </c>
      <c r="AP1118" s="227">
        <f>SUM(AO1042:AO1071)</f>
        <v>0</v>
      </c>
      <c r="AT1118" s="26">
        <f>SUM(AQ1042:AQ1071)</f>
        <v>600640</v>
      </c>
      <c r="AU1118" s="218" t="s">
        <v>983</v>
      </c>
      <c r="AV1118" s="26">
        <f>SUM(AU1042:AU1071)</f>
        <v>1503</v>
      </c>
    </row>
    <row r="1119" spans="1:74" x14ac:dyDescent="0.55000000000000004">
      <c r="AN1119" s="227">
        <f>SUM(AK1072:AK1094)</f>
        <v>1045</v>
      </c>
      <c r="AO1119" s="231" t="s">
        <v>984</v>
      </c>
      <c r="AP1119" s="227">
        <f>SUM(AO1072:AO1094)</f>
        <v>13</v>
      </c>
      <c r="AT1119" s="26">
        <f>SUM(AQ1072:AQ1094)</f>
        <v>350250</v>
      </c>
      <c r="AU1119" s="218" t="s">
        <v>984</v>
      </c>
      <c r="AV1119" s="26">
        <f>SUM(AU1072:AU1094)</f>
        <v>705</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7"/>
  <sheetViews>
    <sheetView zoomScale="115" zoomScaleNormal="115" workbookViewId="0">
      <pane xSplit="3" ySplit="1" topLeftCell="D854" activePane="bottomRight" state="frozen"/>
      <selection pane="topRight" activeCell="C1" sqref="C1"/>
      <selection pane="bottomLeft" activeCell="A2" sqref="A2"/>
      <selection pane="bottomRight" activeCell="B863" sqref="B863:G86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f t="shared" ref="B862" si="166">SUM(D862:AG862)-J862</f>
        <v>22</v>
      </c>
      <c r="C862" s="114">
        <v>44923</v>
      </c>
      <c r="D862" s="100">
        <v>4</v>
      </c>
      <c r="E862" s="100">
        <v>4</v>
      </c>
      <c r="F862" s="100">
        <v>6</v>
      </c>
      <c r="J862" s="265">
        <f t="shared" ref="J862" si="167">SUM(K862:AF862)</f>
        <v>8</v>
      </c>
      <c r="S862" s="100">
        <v>4</v>
      </c>
      <c r="Y862" s="100">
        <v>1</v>
      </c>
      <c r="Z862" s="100">
        <v>3</v>
      </c>
      <c r="AG862" s="266"/>
      <c r="AH862" s="114">
        <f t="shared" ref="AH862" si="168">+C862</f>
        <v>44923</v>
      </c>
      <c r="AI862" s="267">
        <f t="shared" ref="AI862" si="169">+AL862-AJ862-AK862</f>
        <v>18</v>
      </c>
      <c r="AJ862" s="267">
        <f t="shared" ref="AJ862" si="170">+H862</f>
        <v>0</v>
      </c>
      <c r="AK862" s="100">
        <f t="shared" ref="AK862" si="171">+D862</f>
        <v>4</v>
      </c>
      <c r="AL862" s="267">
        <f t="shared" ref="AL862" si="172">+B862</f>
        <v>22</v>
      </c>
    </row>
    <row r="863" spans="2:38" s="100" customFormat="1" ht="17.5" customHeight="1" x14ac:dyDescent="0.55000000000000004">
      <c r="B863" s="265">
        <f t="shared" ref="B863" si="173">SUM(D863:AG863)-J863</f>
        <v>24</v>
      </c>
      <c r="C863" s="114">
        <v>44924</v>
      </c>
      <c r="D863" s="100">
        <v>3</v>
      </c>
      <c r="E863" s="100">
        <v>18</v>
      </c>
      <c r="J863" s="265">
        <f t="shared" ref="J863" si="174">SUM(K863:AF863)</f>
        <v>3</v>
      </c>
      <c r="S863" s="100">
        <v>3</v>
      </c>
      <c r="AG863" s="266"/>
      <c r="AH863" s="114">
        <f t="shared" ref="AH863" si="175">+C863</f>
        <v>44924</v>
      </c>
      <c r="AI863" s="267">
        <f t="shared" ref="AI863" si="176">+AL863-AJ863-AK863</f>
        <v>21</v>
      </c>
      <c r="AJ863" s="267">
        <f t="shared" ref="AJ863" si="177">+H863</f>
        <v>0</v>
      </c>
      <c r="AK863" s="100">
        <f t="shared" ref="AK863" si="178">+D863</f>
        <v>3</v>
      </c>
      <c r="AL863" s="267">
        <f t="shared" ref="AL863" si="179">+B863</f>
        <v>24</v>
      </c>
    </row>
    <row r="864" spans="2:38" s="100" customFormat="1" ht="17.5" customHeight="1" x14ac:dyDescent="0.55000000000000004">
      <c r="B864" s="265">
        <f t="shared" ref="B864" si="180">SUM(D864:AG864)-J864</f>
        <v>25</v>
      </c>
      <c r="C864" s="114">
        <v>44925</v>
      </c>
      <c r="D864" s="100">
        <v>4</v>
      </c>
      <c r="E864" s="100">
        <v>9</v>
      </c>
      <c r="F864" s="100">
        <v>3</v>
      </c>
      <c r="H864" s="100">
        <v>3</v>
      </c>
      <c r="J864" s="265">
        <f t="shared" ref="J864" si="181">SUM(K864:AF864)</f>
        <v>6</v>
      </c>
      <c r="K864" s="100">
        <v>2</v>
      </c>
      <c r="S864" s="100">
        <v>4</v>
      </c>
      <c r="AG864" s="266"/>
      <c r="AH864" s="114">
        <f t="shared" ref="AH864" si="182">+C864</f>
        <v>44925</v>
      </c>
      <c r="AI864" s="267">
        <f t="shared" ref="AI864" si="183">+AL864-AJ864-AK864</f>
        <v>18</v>
      </c>
      <c r="AJ864" s="267">
        <f t="shared" ref="AJ864" si="184">+H864</f>
        <v>3</v>
      </c>
      <c r="AK864" s="100">
        <f t="shared" ref="AK864" si="185">+D864</f>
        <v>4</v>
      </c>
      <c r="AL864" s="267">
        <f t="shared" ref="AL864" si="186">+B864</f>
        <v>25</v>
      </c>
    </row>
    <row r="865" spans="2:39" s="100" customFormat="1" ht="17.5" customHeight="1" x14ac:dyDescent="0.55000000000000004">
      <c r="B865" s="265">
        <f t="shared" ref="B865" si="187">SUM(D865:AG865)-J865</f>
        <v>36</v>
      </c>
      <c r="C865" s="114">
        <v>44926</v>
      </c>
      <c r="D865" s="100">
        <v>3</v>
      </c>
      <c r="E865" s="100">
        <v>31</v>
      </c>
      <c r="J865" s="265">
        <f t="shared" ref="J865" si="188">SUM(K865:AF865)</f>
        <v>2</v>
      </c>
      <c r="S865" s="100">
        <v>1</v>
      </c>
      <c r="AB865" s="100">
        <v>1</v>
      </c>
      <c r="AG865" s="266"/>
      <c r="AH865" s="114">
        <f t="shared" ref="AH865" si="189">+C865</f>
        <v>44926</v>
      </c>
      <c r="AI865" s="267">
        <f t="shared" ref="AI865" si="190">+AL865-AJ865-AK865</f>
        <v>33</v>
      </c>
      <c r="AJ865" s="267">
        <f t="shared" ref="AJ865" si="191">+H865</f>
        <v>0</v>
      </c>
      <c r="AK865" s="100">
        <f t="shared" ref="AK865" si="192">+D865</f>
        <v>3</v>
      </c>
      <c r="AL865" s="267">
        <f t="shared" ref="AL865" si="193">+B865</f>
        <v>36</v>
      </c>
    </row>
    <row r="866" spans="2:39" s="100" customFormat="1" ht="17.5" customHeight="1" x14ac:dyDescent="0.55000000000000004">
      <c r="B866" s="265"/>
      <c r="C866" s="114"/>
      <c r="J866" s="265"/>
      <c r="AG866" s="266"/>
      <c r="AH866" s="114"/>
      <c r="AI866" s="267"/>
      <c r="AJ866" s="267"/>
      <c r="AL866" s="267"/>
    </row>
    <row r="867" spans="2:39" s="100" customFormat="1" ht="17.5" customHeight="1" x14ac:dyDescent="0.55000000000000004">
      <c r="B867" s="265"/>
      <c r="C867" s="114"/>
      <c r="J867" s="265"/>
      <c r="AG867" s="266"/>
      <c r="AH867" s="114"/>
      <c r="AI867" s="267"/>
      <c r="AJ867" s="267"/>
      <c r="AL867" s="267"/>
    </row>
    <row r="868" spans="2:39" ht="17.5" customHeight="1" x14ac:dyDescent="0.55000000000000004">
      <c r="B868" s="242"/>
      <c r="C868" s="1"/>
      <c r="E868" s="258"/>
      <c r="J868" s="242"/>
      <c r="AH868" s="1"/>
      <c r="AI868" s="243"/>
      <c r="AJ868" s="243"/>
    </row>
    <row r="869" spans="2:39" x14ac:dyDescent="0.55000000000000004">
      <c r="B869" s="219"/>
      <c r="C869" s="1"/>
      <c r="AH869" s="249">
        <v>1</v>
      </c>
    </row>
    <row r="870" spans="2:39" s="241" customFormat="1" ht="5" customHeight="1" x14ac:dyDescent="0.55000000000000004">
      <c r="B870" s="240"/>
      <c r="C870" s="239"/>
      <c r="AG870" s="4"/>
    </row>
    <row r="871" spans="2:39" ht="5.5" customHeight="1" x14ac:dyDescent="0.55000000000000004">
      <c r="B871" s="4"/>
      <c r="C871" s="1"/>
    </row>
    <row r="872" spans="2:39" x14ac:dyDescent="0.55000000000000004">
      <c r="B872">
        <f>SUM(B2:B871)</f>
        <v>26893</v>
      </c>
      <c r="C872" s="1" t="s">
        <v>348</v>
      </c>
      <c r="D872" s="26">
        <f t="shared" ref="D872:J872" si="194">SUM(D2:D871)</f>
        <v>5345</v>
      </c>
      <c r="E872" s="26">
        <f t="shared" si="194"/>
        <v>6673</v>
      </c>
      <c r="F872" s="26">
        <f t="shared" si="194"/>
        <v>2007</v>
      </c>
      <c r="G872">
        <f t="shared" si="194"/>
        <v>1030</v>
      </c>
      <c r="H872">
        <f t="shared" si="194"/>
        <v>1787</v>
      </c>
      <c r="I872" s="26">
        <f t="shared" si="194"/>
        <v>3014</v>
      </c>
      <c r="J872" s="26">
        <f t="shared" si="194"/>
        <v>7037</v>
      </c>
      <c r="K872">
        <f t="shared" ref="K872:AF872" si="195">SUM(K2:K871)</f>
        <v>1443</v>
      </c>
      <c r="L872">
        <f t="shared" si="195"/>
        <v>16</v>
      </c>
      <c r="M872">
        <f t="shared" si="195"/>
        <v>238</v>
      </c>
      <c r="N872">
        <f t="shared" si="195"/>
        <v>126</v>
      </c>
      <c r="O872" s="26">
        <f t="shared" si="195"/>
        <v>548</v>
      </c>
      <c r="P872">
        <f t="shared" si="195"/>
        <v>22</v>
      </c>
      <c r="Q872">
        <f t="shared" si="195"/>
        <v>26</v>
      </c>
      <c r="R872">
        <f t="shared" si="195"/>
        <v>225</v>
      </c>
      <c r="S872">
        <f t="shared" si="195"/>
        <v>220</v>
      </c>
      <c r="T872">
        <f t="shared" si="195"/>
        <v>198</v>
      </c>
      <c r="U872">
        <f t="shared" si="195"/>
        <v>167</v>
      </c>
      <c r="V872">
        <f t="shared" si="195"/>
        <v>524</v>
      </c>
      <c r="W872">
        <f t="shared" si="195"/>
        <v>45</v>
      </c>
      <c r="X872">
        <f t="shared" si="195"/>
        <v>76</v>
      </c>
      <c r="Y872">
        <f t="shared" si="195"/>
        <v>368</v>
      </c>
      <c r="Z872">
        <f t="shared" si="195"/>
        <v>432</v>
      </c>
      <c r="AA872">
        <f t="shared" si="195"/>
        <v>1</v>
      </c>
      <c r="AB872">
        <f t="shared" si="195"/>
        <v>663</v>
      </c>
      <c r="AC872">
        <f t="shared" si="195"/>
        <v>76</v>
      </c>
      <c r="AD872">
        <f t="shared" si="195"/>
        <v>925</v>
      </c>
      <c r="AF872">
        <f t="shared" si="195"/>
        <v>690</v>
      </c>
      <c r="AM872" s="243"/>
    </row>
    <row r="873" spans="2:39" x14ac:dyDescent="0.55000000000000004">
      <c r="C873" s="1"/>
    </row>
    <row r="874" spans="2:39" ht="5" customHeight="1" x14ac:dyDescent="0.55000000000000004">
      <c r="C874" s="1"/>
    </row>
    <row r="877" spans="2:39" x14ac:dyDescent="0.55000000000000004">
      <c r="B877" s="219"/>
      <c r="K87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99" zoomScale="55" zoomScaleNormal="55" workbookViewId="0">
      <selection activeCell="N89" sqref="N89"/>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14"/>
  <sheetViews>
    <sheetView topLeftCell="A2" workbookViewId="0">
      <pane xSplit="2" ySplit="2" topLeftCell="C902" activePane="bottomRight" state="frozen"/>
      <selection activeCell="O24" sqref="O24"/>
      <selection pane="topRight" activeCell="O24" sqref="O24"/>
      <selection pane="bottomLeft" activeCell="O24" sqref="O24"/>
      <selection pane="bottomRight" activeCell="H908" sqref="H90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7" si="345">+A804+1</f>
        <v>807</v>
      </c>
      <c r="B805" s="228"/>
      <c r="C805" s="44"/>
      <c r="D805" t="s">
        <v>333</v>
      </c>
      <c r="E805">
        <v>24</v>
      </c>
      <c r="F805">
        <f t="shared" ref="F805:F907"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6"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6"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6"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6"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6" ht="26.5" customHeight="1" x14ac:dyDescent="0.55000000000000004">
      <c r="A901">
        <f t="shared" si="345"/>
        <v>903</v>
      </c>
      <c r="B901" s="228"/>
      <c r="C901" s="44"/>
      <c r="D901" t="s">
        <v>455</v>
      </c>
      <c r="E901">
        <v>24</v>
      </c>
      <c r="F901">
        <f t="shared" si="346"/>
        <v>764</v>
      </c>
      <c r="G901" s="1">
        <v>44920</v>
      </c>
      <c r="H901" s="272">
        <v>6</v>
      </c>
      <c r="I901" s="227">
        <f t="shared" ref="I901:I906" si="402">+I900+H901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6" ht="26.5" customHeight="1" x14ac:dyDescent="0.55000000000000004">
      <c r="A902">
        <f t="shared" si="345"/>
        <v>904</v>
      </c>
      <c r="B902" s="228"/>
      <c r="C902" s="44"/>
      <c r="D902" t="s">
        <v>456</v>
      </c>
      <c r="E902">
        <v>24</v>
      </c>
      <c r="F902">
        <f t="shared" si="346"/>
        <v>765</v>
      </c>
      <c r="G902" s="1">
        <v>44921</v>
      </c>
      <c r="H902" s="272">
        <v>0</v>
      </c>
      <c r="I902" s="227">
        <f t="shared" si="402"/>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6" ht="26.5" customHeight="1" x14ac:dyDescent="0.55000000000000004">
      <c r="A903">
        <f t="shared" si="345"/>
        <v>905</v>
      </c>
      <c r="B903" s="228"/>
      <c r="C903" s="44"/>
      <c r="D903" t="s">
        <v>458</v>
      </c>
      <c r="E903">
        <v>24</v>
      </c>
      <c r="F903">
        <f t="shared" si="346"/>
        <v>765</v>
      </c>
      <c r="G903" s="1">
        <v>44922</v>
      </c>
      <c r="H903" s="272">
        <v>5</v>
      </c>
      <c r="I903" s="227">
        <f t="shared" si="402"/>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6" ht="26.5" customHeight="1" x14ac:dyDescent="0.55000000000000004">
      <c r="A904">
        <f t="shared" si="345"/>
        <v>906</v>
      </c>
      <c r="B904" s="228"/>
      <c r="C904" s="44"/>
      <c r="D904" t="s">
        <v>459</v>
      </c>
      <c r="E904">
        <v>24</v>
      </c>
      <c r="F904">
        <f t="shared" si="346"/>
        <v>766</v>
      </c>
      <c r="G904" s="1">
        <v>44923</v>
      </c>
      <c r="H904" s="272">
        <v>5</v>
      </c>
      <c r="I904" s="227">
        <f t="shared" si="402"/>
        <v>2602</v>
      </c>
      <c r="J904" s="119"/>
      <c r="K904" s="232">
        <f t="shared" ref="K904" si="403">+K902+J904</f>
        <v>977</v>
      </c>
      <c r="L904" s="232">
        <f t="shared" ref="L904" si="404">+L902+J904</f>
        <v>78</v>
      </c>
      <c r="M904" s="4"/>
      <c r="N904" s="232">
        <f t="shared" ref="N904" si="405">+N902+M904</f>
        <v>3</v>
      </c>
      <c r="O904" s="273"/>
      <c r="P904" s="119"/>
      <c r="Q904" s="5"/>
      <c r="R904" s="248">
        <f t="shared" ref="R904" si="406">+R902+Q904</f>
        <v>352</v>
      </c>
      <c r="S904" s="218">
        <f t="shared" ref="S904" si="407">+S902+Q904</f>
        <v>591</v>
      </c>
      <c r="T904" s="233">
        <f t="shared" ref="T904" si="408">+T902+O904-P904-Q904</f>
        <v>18823</v>
      </c>
      <c r="U904" s="250">
        <f t="shared" ref="U904" si="409">+G904</f>
        <v>44923</v>
      </c>
      <c r="V904" s="4">
        <f t="shared" ref="V904" si="410">+H904</f>
        <v>5</v>
      </c>
      <c r="W904" s="26">
        <f t="shared" ref="W904" si="411">+I904</f>
        <v>2602</v>
      </c>
      <c r="X904" s="233">
        <f t="shared" ref="X904" si="412">+X902+V904-J904</f>
        <v>916</v>
      </c>
      <c r="Y904" s="4">
        <f t="shared" ref="Y904" si="413">+O904</f>
        <v>0</v>
      </c>
      <c r="Z904" s="230">
        <f t="shared" ref="Z904" si="414">+Z902+Y904-P904-Q904</f>
        <v>18823</v>
      </c>
    </row>
    <row r="905" spans="1:26" ht="26.5" customHeight="1" x14ac:dyDescent="0.55000000000000004">
      <c r="A905">
        <f t="shared" si="345"/>
        <v>907</v>
      </c>
      <c r="B905" s="228"/>
      <c r="C905" s="44"/>
      <c r="D905" t="s">
        <v>460</v>
      </c>
      <c r="E905">
        <v>24</v>
      </c>
      <c r="F905">
        <f t="shared" si="346"/>
        <v>766</v>
      </c>
      <c r="G905" s="1">
        <v>44924</v>
      </c>
      <c r="H905" s="272">
        <v>10</v>
      </c>
      <c r="I905" s="227">
        <f t="shared" si="402"/>
        <v>2612</v>
      </c>
      <c r="J905" s="119"/>
      <c r="K905" s="232">
        <f t="shared" ref="K905" si="415">+K903+J905</f>
        <v>977</v>
      </c>
      <c r="L905" s="232">
        <f t="shared" ref="L905" si="416">+L903+J905</f>
        <v>78</v>
      </c>
      <c r="M905" s="4"/>
      <c r="N905" s="232">
        <f t="shared" ref="N905" si="417">+N903+M905</f>
        <v>3</v>
      </c>
      <c r="O905" s="273"/>
      <c r="P905" s="119"/>
      <c r="Q905" s="5"/>
      <c r="R905" s="248">
        <f t="shared" ref="R905" si="418">+R903+Q905</f>
        <v>352</v>
      </c>
      <c r="S905" s="218">
        <f t="shared" ref="S905" si="419">+S903+Q905</f>
        <v>591</v>
      </c>
      <c r="T905" s="233">
        <f t="shared" ref="T905" si="420">+T903+O905-P905-Q905</f>
        <v>18971</v>
      </c>
      <c r="U905" s="250">
        <f t="shared" ref="U905" si="421">+G905</f>
        <v>44924</v>
      </c>
      <c r="V905" s="4">
        <f t="shared" ref="V905" si="422">+H905</f>
        <v>10</v>
      </c>
      <c r="W905" s="26">
        <f t="shared" ref="W905" si="423">+I905</f>
        <v>2612</v>
      </c>
      <c r="X905" s="233">
        <f t="shared" ref="X905" si="424">+X903+V905-J905</f>
        <v>898</v>
      </c>
      <c r="Y905" s="4">
        <f t="shared" ref="Y905" si="425">+O905</f>
        <v>0</v>
      </c>
      <c r="Z905" s="230">
        <f t="shared" ref="Z905" si="426">+Z903+Y905-P905-Q905</f>
        <v>18971</v>
      </c>
    </row>
    <row r="906" spans="1:26" ht="26.5" customHeight="1" x14ac:dyDescent="0.55000000000000004">
      <c r="A906">
        <f t="shared" si="345"/>
        <v>908</v>
      </c>
      <c r="B906" s="228"/>
      <c r="C906" s="44"/>
      <c r="D906" t="s">
        <v>461</v>
      </c>
      <c r="E906">
        <v>24</v>
      </c>
      <c r="F906">
        <f t="shared" si="346"/>
        <v>767</v>
      </c>
      <c r="G906" s="1">
        <v>44925</v>
      </c>
      <c r="H906" s="272">
        <v>22</v>
      </c>
      <c r="I906" s="227">
        <f t="shared" si="402"/>
        <v>2634</v>
      </c>
      <c r="J906" s="119"/>
      <c r="K906" s="232">
        <f t="shared" ref="K906" si="427">+K904+J906</f>
        <v>977</v>
      </c>
      <c r="L906" s="232">
        <f t="shared" ref="L906" si="428">+L904+J906</f>
        <v>78</v>
      </c>
      <c r="M906" s="4"/>
      <c r="N906" s="232">
        <f t="shared" ref="N906" si="429">+N904+M906</f>
        <v>3</v>
      </c>
      <c r="O906" s="273"/>
      <c r="P906" s="119"/>
      <c r="Q906" s="5"/>
      <c r="R906" s="248">
        <f t="shared" ref="R906" si="430">+R904+Q906</f>
        <v>352</v>
      </c>
      <c r="S906" s="218">
        <f t="shared" ref="S906" si="431">+S904+Q906</f>
        <v>591</v>
      </c>
      <c r="T906" s="233">
        <f t="shared" ref="T906" si="432">+T904+O906-P906-Q906</f>
        <v>18823</v>
      </c>
      <c r="U906" s="250">
        <f t="shared" ref="U906" si="433">+G906</f>
        <v>44925</v>
      </c>
      <c r="V906" s="4">
        <f t="shared" ref="V906" si="434">+H906</f>
        <v>22</v>
      </c>
      <c r="W906" s="26">
        <f t="shared" ref="W906" si="435">+I906</f>
        <v>2634</v>
      </c>
      <c r="X906" s="233">
        <f t="shared" ref="X906" si="436">+X904+V906-J906</f>
        <v>938</v>
      </c>
      <c r="Y906" s="4">
        <f t="shared" ref="Y906" si="437">+O906</f>
        <v>0</v>
      </c>
      <c r="Z906" s="230">
        <f t="shared" ref="Z906" si="438">+Z904+Y906-P906-Q906</f>
        <v>18823</v>
      </c>
    </row>
    <row r="907" spans="1:26" ht="26.5" customHeight="1" x14ac:dyDescent="0.55000000000000004">
      <c r="A907">
        <f t="shared" si="345"/>
        <v>909</v>
      </c>
      <c r="B907" s="228"/>
      <c r="C907" s="44"/>
      <c r="D907" t="s">
        <v>462</v>
      </c>
      <c r="E907">
        <v>24</v>
      </c>
      <c r="F907">
        <f t="shared" si="346"/>
        <v>767</v>
      </c>
      <c r="G907" s="1">
        <v>44926</v>
      </c>
      <c r="H907" s="272">
        <v>0</v>
      </c>
      <c r="I907" s="227">
        <f t="shared" ref="I907" si="439">+I906+H907</f>
        <v>2634</v>
      </c>
      <c r="J907" s="119"/>
      <c r="K907" s="232">
        <f t="shared" ref="K907" si="440">+K905+J907</f>
        <v>977</v>
      </c>
      <c r="L907" s="232">
        <f t="shared" ref="L907" si="441">+L905+J907</f>
        <v>78</v>
      </c>
      <c r="M907" s="4"/>
      <c r="N907" s="232">
        <f t="shared" ref="N907" si="442">+N905+M907</f>
        <v>3</v>
      </c>
      <c r="O907" s="273"/>
      <c r="P907" s="119"/>
      <c r="Q907" s="5"/>
      <c r="R907" s="248">
        <f t="shared" ref="R907" si="443">+R905+Q907</f>
        <v>352</v>
      </c>
      <c r="S907" s="218">
        <f t="shared" ref="S907" si="444">+S905+Q907</f>
        <v>591</v>
      </c>
      <c r="T907" s="233">
        <f t="shared" ref="T907" si="445">+T905+O907-P907-Q907</f>
        <v>18971</v>
      </c>
      <c r="U907" s="250">
        <f t="shared" ref="U907" si="446">+G907</f>
        <v>44926</v>
      </c>
      <c r="V907" s="4">
        <f t="shared" ref="V907" si="447">+H907</f>
        <v>0</v>
      </c>
      <c r="W907" s="26">
        <f t="shared" ref="W907" si="448">+I907</f>
        <v>2634</v>
      </c>
      <c r="X907" s="233">
        <f t="shared" ref="X907" si="449">+X905+V907-J907</f>
        <v>898</v>
      </c>
      <c r="Y907" s="4">
        <f t="shared" ref="Y907" si="450">+O907</f>
        <v>0</v>
      </c>
      <c r="Z907" s="230">
        <f t="shared" ref="Z907" si="451">+Z905+Y907-P907-Q907</f>
        <v>18971</v>
      </c>
    </row>
    <row r="908" spans="1:26" ht="26" customHeight="1" x14ac:dyDescent="0.55000000000000004">
      <c r="B908" s="228"/>
      <c r="C908" s="44"/>
      <c r="G908" s="1"/>
      <c r="H908" s="272"/>
      <c r="I908" s="227"/>
      <c r="J908" s="119"/>
      <c r="K908" s="232"/>
      <c r="L908" s="232"/>
      <c r="M908" s="4"/>
      <c r="N908" s="232"/>
      <c r="O908" s="273"/>
      <c r="P908" s="119"/>
      <c r="Q908" s="5"/>
      <c r="R908" s="248"/>
      <c r="S908" s="218"/>
      <c r="T908" s="233"/>
      <c r="U908" s="250"/>
      <c r="V908" s="4"/>
      <c r="W908" s="26"/>
      <c r="X908" s="233"/>
      <c r="Y908" s="4"/>
      <c r="Z908" s="230"/>
    </row>
    <row r="909" spans="1:26" ht="26" customHeight="1" x14ac:dyDescent="0.55000000000000004">
      <c r="B909" s="228"/>
      <c r="C909" s="44"/>
      <c r="G909" s="1"/>
      <c r="H909" s="272"/>
      <c r="I909" s="227"/>
      <c r="J909" s="119"/>
      <c r="K909" s="232"/>
      <c r="L909" s="232"/>
      <c r="M909" s="4"/>
      <c r="N909" s="232"/>
      <c r="O909" s="273"/>
      <c r="P909" s="119"/>
      <c r="Q909" s="5"/>
      <c r="R909" s="248"/>
      <c r="S909" s="218"/>
      <c r="T909" s="233"/>
      <c r="U909" s="250"/>
      <c r="V909" s="4"/>
      <c r="W909" s="26"/>
      <c r="X909" s="233"/>
      <c r="Y909" s="4"/>
      <c r="Z909" s="230"/>
    </row>
    <row r="910" spans="1:26" ht="26" customHeight="1" x14ac:dyDescent="0.55000000000000004">
      <c r="B910" s="228"/>
      <c r="C910" s="44"/>
      <c r="G910" s="1"/>
      <c r="H910" s="272"/>
      <c r="I910" s="227"/>
      <c r="J910" s="119"/>
      <c r="K910" s="232"/>
      <c r="L910" s="232"/>
      <c r="M910" s="4"/>
      <c r="N910" s="232"/>
      <c r="O910" s="273"/>
      <c r="P910" s="119"/>
      <c r="Q910" s="5"/>
      <c r="R910" s="248"/>
      <c r="S910" s="218"/>
      <c r="T910" s="233"/>
      <c r="U910" s="250"/>
      <c r="V910" s="4"/>
      <c r="W910" s="26"/>
      <c r="X910" s="233"/>
      <c r="Y910" s="4"/>
      <c r="Z910" s="230"/>
    </row>
    <row r="911" spans="1:26" ht="24" customHeight="1" x14ac:dyDescent="0.55000000000000004">
      <c r="B911" s="228"/>
      <c r="C911" s="44"/>
      <c r="G911" s="1"/>
      <c r="H911" s="119"/>
      <c r="I911" s="227"/>
      <c r="J911" s="119"/>
      <c r="K911" s="232"/>
      <c r="L911" s="271"/>
      <c r="M911" s="4"/>
      <c r="N911" s="232"/>
      <c r="O911" s="119"/>
      <c r="P911" s="119"/>
      <c r="Q911" s="5"/>
      <c r="R911" s="248"/>
      <c r="S911" s="218"/>
      <c r="T911" s="233"/>
      <c r="U911" s="250"/>
      <c r="V911" s="4"/>
      <c r="W911" s="26"/>
      <c r="X911" s="233"/>
      <c r="Y911" s="4"/>
      <c r="Z911" s="230"/>
    </row>
    <row r="912" spans="1:26" ht="24" customHeight="1" x14ac:dyDescent="0.55000000000000004">
      <c r="B912" s="228"/>
      <c r="C912" s="44"/>
      <c r="G912" s="1"/>
      <c r="H912" s="119"/>
      <c r="I912" s="227"/>
      <c r="J912" s="119"/>
      <c r="K912" s="232"/>
      <c r="L912" s="271"/>
      <c r="M912" s="4"/>
      <c r="N912" s="232"/>
      <c r="O912" s="119"/>
      <c r="P912" s="119"/>
      <c r="Q912" s="5"/>
      <c r="R912" s="248"/>
      <c r="S912" s="218"/>
      <c r="T912" s="233"/>
      <c r="U912" s="250"/>
      <c r="V912" s="4"/>
      <c r="W912" s="26"/>
      <c r="X912" s="233"/>
      <c r="Y912" s="4"/>
      <c r="Z912" s="230"/>
    </row>
    <row r="913" spans="2:21" x14ac:dyDescent="0.55000000000000004">
      <c r="B913" s="228"/>
      <c r="C913" s="44"/>
      <c r="G913" s="1"/>
      <c r="H913" s="44"/>
      <c r="J913" s="44"/>
      <c r="K913" s="256"/>
      <c r="L913" s="256"/>
      <c r="N913" s="256"/>
      <c r="O913" s="44"/>
      <c r="Q913" s="34"/>
      <c r="R913" s="257"/>
      <c r="S913" s="34"/>
      <c r="T913" s="44"/>
      <c r="U913" s="1"/>
    </row>
    <row r="914" spans="2:2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2023-01-03T10:47:38Z</dcterms:modified>
</cp:coreProperties>
</file>